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Vit-s-fs01\общая\ПТО\ИНВЕСТИЦИИ\ИПР_2018-2022_ДЛЯ_КОРРЕКТИРОВКИ\2018\B3010_1023800732009\1 Формы ИПР\"/>
    </mc:Choice>
  </mc:AlternateContent>
  <bookViews>
    <workbookView xWindow="-15" yWindow="6510" windowWidth="28830" windowHeight="6330" tabRatio="631"/>
  </bookViews>
  <sheets>
    <sheet name="2021" sheetId="155" r:id="rId1"/>
  </sheets>
  <definedNames>
    <definedName name="_xlnm.Print_Titles" localSheetId="0">'2021'!$15:$19</definedName>
  </definedNames>
  <calcPr calcId="152511"/>
</workbook>
</file>

<file path=xl/calcChain.xml><?xml version="1.0" encoding="utf-8"?>
<calcChain xmlns="http://schemas.openxmlformats.org/spreadsheetml/2006/main">
  <c r="AA27" i="155" l="1"/>
  <c r="Z27" i="155"/>
  <c r="Y27" i="155"/>
  <c r="X27" i="155"/>
  <c r="W27" i="155"/>
  <c r="V27" i="155"/>
  <c r="U27" i="155"/>
  <c r="T27" i="155"/>
  <c r="S27" i="155"/>
  <c r="R27" i="155"/>
  <c r="Q27" i="155"/>
  <c r="P27" i="155"/>
  <c r="O27" i="155"/>
  <c r="N27" i="155"/>
  <c r="M27" i="155"/>
  <c r="L27" i="155"/>
  <c r="K27" i="155"/>
  <c r="J27" i="155"/>
  <c r="I27" i="155"/>
  <c r="H27" i="155"/>
  <c r="G27" i="155"/>
  <c r="F27" i="155"/>
  <c r="E27" i="155"/>
  <c r="D27" i="155"/>
  <c r="X68" i="155" l="1"/>
  <c r="X66" i="155"/>
  <c r="X56" i="155"/>
  <c r="X51" i="155"/>
  <c r="X80" i="155"/>
  <c r="AA80" i="155" l="1"/>
  <c r="Z80" i="155"/>
  <c r="Y80" i="155"/>
  <c r="X26" i="155"/>
  <c r="W80" i="155"/>
  <c r="V80" i="155"/>
  <c r="U80" i="155"/>
  <c r="U26" i="155" s="1"/>
  <c r="T80" i="155"/>
  <c r="T26" i="155" s="1"/>
  <c r="S80" i="155"/>
  <c r="S26" i="155" s="1"/>
  <c r="R80" i="155"/>
  <c r="Q80" i="155"/>
  <c r="Q26" i="155" s="1"/>
  <c r="P80" i="155"/>
  <c r="P26" i="155" s="1"/>
  <c r="O80" i="155"/>
  <c r="O26" i="155" s="1"/>
  <c r="N80" i="155"/>
  <c r="M80" i="155"/>
  <c r="M26" i="155" s="1"/>
  <c r="L80" i="155"/>
  <c r="L26" i="155" s="1"/>
  <c r="K80" i="155"/>
  <c r="K26" i="155" s="1"/>
  <c r="J80" i="155"/>
  <c r="J26" i="155" s="1"/>
  <c r="I80" i="155"/>
  <c r="I26" i="155" s="1"/>
  <c r="H80" i="155"/>
  <c r="H26" i="155" s="1"/>
  <c r="G80" i="155"/>
  <c r="G26" i="155" s="1"/>
  <c r="F80" i="155"/>
  <c r="F26" i="155" s="1"/>
  <c r="E80" i="155"/>
  <c r="E26" i="155" s="1"/>
  <c r="D80" i="155"/>
  <c r="D26" i="155" s="1"/>
  <c r="Y73" i="155"/>
  <c r="X73" i="155"/>
  <c r="X24" i="155" s="1"/>
  <c r="AA70" i="155"/>
  <c r="AA23" i="155" s="1"/>
  <c r="Z70" i="155"/>
  <c r="Z23" i="155" s="1"/>
  <c r="Y70" i="155"/>
  <c r="X70" i="155"/>
  <c r="X23" i="155" s="1"/>
  <c r="W70" i="155"/>
  <c r="W23" i="155" s="1"/>
  <c r="V70" i="155"/>
  <c r="V23" i="155" s="1"/>
  <c r="U70" i="155"/>
  <c r="U23" i="155" s="1"/>
  <c r="T70" i="155"/>
  <c r="T23" i="155" s="1"/>
  <c r="S70" i="155"/>
  <c r="S23" i="155" s="1"/>
  <c r="R70" i="155"/>
  <c r="R23" i="155" s="1"/>
  <c r="Q70" i="155"/>
  <c r="Q23" i="155" s="1"/>
  <c r="P70" i="155"/>
  <c r="P23" i="155" s="1"/>
  <c r="O70" i="155"/>
  <c r="O23" i="155" s="1"/>
  <c r="N70" i="155"/>
  <c r="N23" i="155" s="1"/>
  <c r="M70" i="155"/>
  <c r="M23" i="155" s="1"/>
  <c r="L70" i="155"/>
  <c r="L23" i="155" s="1"/>
  <c r="K70" i="155"/>
  <c r="K23" i="155" s="1"/>
  <c r="J70" i="155"/>
  <c r="J23" i="155" s="1"/>
  <c r="I70" i="155"/>
  <c r="I23" i="155" s="1"/>
  <c r="H70" i="155"/>
  <c r="H23" i="155" s="1"/>
  <c r="G70" i="155"/>
  <c r="G23" i="155" s="1"/>
  <c r="F70" i="155"/>
  <c r="E70" i="155"/>
  <c r="E23" i="155" s="1"/>
  <c r="D70" i="155"/>
  <c r="AA68" i="155"/>
  <c r="Z68" i="155"/>
  <c r="Y68" i="155"/>
  <c r="X65" i="155"/>
  <c r="W68" i="155"/>
  <c r="W65" i="155" s="1"/>
  <c r="V68" i="155"/>
  <c r="U68" i="155"/>
  <c r="T68" i="155"/>
  <c r="S68" i="155"/>
  <c r="R68" i="155"/>
  <c r="Q68" i="155"/>
  <c r="P68" i="155"/>
  <c r="O68" i="155"/>
  <c r="N68" i="155"/>
  <c r="M68" i="155"/>
  <c r="L68" i="155"/>
  <c r="K68" i="155"/>
  <c r="J68" i="155"/>
  <c r="I68" i="155"/>
  <c r="H68" i="155"/>
  <c r="G68" i="155"/>
  <c r="F68" i="155"/>
  <c r="E68" i="155"/>
  <c r="D68" i="155"/>
  <c r="AA66" i="155"/>
  <c r="AA65" i="155" s="1"/>
  <c r="Z66" i="155"/>
  <c r="Y66" i="155"/>
  <c r="Y65" i="155" s="1"/>
  <c r="W66" i="155"/>
  <c r="V66" i="155"/>
  <c r="U66" i="155"/>
  <c r="T66" i="155"/>
  <c r="S66" i="155"/>
  <c r="R66" i="155"/>
  <c r="R65" i="155" s="1"/>
  <c r="Q66" i="155"/>
  <c r="P66" i="155"/>
  <c r="P65" i="155" s="1"/>
  <c r="O66" i="155"/>
  <c r="N66" i="155"/>
  <c r="N65" i="155" s="1"/>
  <c r="M66" i="155"/>
  <c r="L66" i="155"/>
  <c r="L65" i="155" s="1"/>
  <c r="K66" i="155"/>
  <c r="J66" i="155"/>
  <c r="J65" i="155" s="1"/>
  <c r="I66" i="155"/>
  <c r="H66" i="155"/>
  <c r="H65" i="155" s="1"/>
  <c r="G66" i="155"/>
  <c r="F66" i="155"/>
  <c r="F65" i="155" s="1"/>
  <c r="E66" i="155"/>
  <c r="D66" i="155"/>
  <c r="D65" i="155" s="1"/>
  <c r="Z65" i="155"/>
  <c r="V65" i="155"/>
  <c r="Q65" i="155"/>
  <c r="M65" i="155"/>
  <c r="I65" i="155"/>
  <c r="E65" i="155"/>
  <c r="X60" i="155"/>
  <c r="AA56" i="155"/>
  <c r="Z56" i="155"/>
  <c r="Y56" i="155"/>
  <c r="X55" i="155"/>
  <c r="W56" i="155"/>
  <c r="W55" i="155" s="1"/>
  <c r="V56" i="155"/>
  <c r="V55" i="155" s="1"/>
  <c r="U56" i="155"/>
  <c r="U55" i="155" s="1"/>
  <c r="T56" i="155"/>
  <c r="T55" i="155" s="1"/>
  <c r="S56" i="155"/>
  <c r="R56" i="155"/>
  <c r="R55" i="155" s="1"/>
  <c r="Q56" i="155"/>
  <c r="Q55" i="155" s="1"/>
  <c r="P56" i="155"/>
  <c r="P55" i="155" s="1"/>
  <c r="O56" i="155"/>
  <c r="O55" i="155" s="1"/>
  <c r="N56" i="155"/>
  <c r="N55" i="155" s="1"/>
  <c r="M56" i="155"/>
  <c r="M55" i="155" s="1"/>
  <c r="L56" i="155"/>
  <c r="L55" i="155" s="1"/>
  <c r="K56" i="155"/>
  <c r="J56" i="155"/>
  <c r="J55" i="155" s="1"/>
  <c r="I56" i="155"/>
  <c r="I55" i="155" s="1"/>
  <c r="H56" i="155"/>
  <c r="H55" i="155" s="1"/>
  <c r="G56" i="155"/>
  <c r="F56" i="155"/>
  <c r="F55" i="155" s="1"/>
  <c r="E56" i="155"/>
  <c r="E55" i="155" s="1"/>
  <c r="D56" i="155"/>
  <c r="D55" i="155" s="1"/>
  <c r="AA55" i="155"/>
  <c r="Z55" i="155"/>
  <c r="Y55" i="155"/>
  <c r="S55" i="155"/>
  <c r="K55" i="155"/>
  <c r="G55" i="155"/>
  <c r="AA51" i="155"/>
  <c r="AA49" i="155" s="1"/>
  <c r="Z51" i="155"/>
  <c r="Z49" i="155" s="1"/>
  <c r="X49" i="155"/>
  <c r="W51" i="155"/>
  <c r="V51" i="155"/>
  <c r="V49" i="155" s="1"/>
  <c r="U51" i="155"/>
  <c r="U49" i="155" s="1"/>
  <c r="T51" i="155"/>
  <c r="T49" i="155" s="1"/>
  <c r="S51" i="155"/>
  <c r="S49" i="155" s="1"/>
  <c r="R51" i="155"/>
  <c r="R49" i="155" s="1"/>
  <c r="Q51" i="155"/>
  <c r="Q49" i="155" s="1"/>
  <c r="P51" i="155"/>
  <c r="P49" i="155" s="1"/>
  <c r="O51" i="155"/>
  <c r="O49" i="155" s="1"/>
  <c r="N51" i="155"/>
  <c r="N49" i="155" s="1"/>
  <c r="M51" i="155"/>
  <c r="M49" i="155" s="1"/>
  <c r="L51" i="155"/>
  <c r="L49" i="155" s="1"/>
  <c r="K51" i="155"/>
  <c r="K49" i="155" s="1"/>
  <c r="J51" i="155"/>
  <c r="J49" i="155" s="1"/>
  <c r="I51" i="155"/>
  <c r="I49" i="155" s="1"/>
  <c r="H51" i="155"/>
  <c r="H49" i="155" s="1"/>
  <c r="G51" i="155"/>
  <c r="G49" i="155" s="1"/>
  <c r="F51" i="155"/>
  <c r="F49" i="155" s="1"/>
  <c r="E51" i="155"/>
  <c r="D51" i="155"/>
  <c r="D49" i="155" s="1"/>
  <c r="W49" i="155"/>
  <c r="AA28" i="155"/>
  <c r="AA21" i="155" s="1"/>
  <c r="Z28" i="155"/>
  <c r="Z21" i="155" s="1"/>
  <c r="Y28" i="155"/>
  <c r="Y21" i="155" s="1"/>
  <c r="X28" i="155"/>
  <c r="X21" i="155" s="1"/>
  <c r="W28" i="155"/>
  <c r="W21" i="155" s="1"/>
  <c r="V28" i="155"/>
  <c r="V21" i="155" s="1"/>
  <c r="U28" i="155"/>
  <c r="U21" i="155" s="1"/>
  <c r="T28" i="155"/>
  <c r="T21" i="155" s="1"/>
  <c r="S28" i="155"/>
  <c r="S21" i="155" s="1"/>
  <c r="R28" i="155"/>
  <c r="R21" i="155" s="1"/>
  <c r="Q28" i="155"/>
  <c r="Q21" i="155" s="1"/>
  <c r="P28" i="155"/>
  <c r="P21" i="155" s="1"/>
  <c r="O28" i="155"/>
  <c r="O21" i="155" s="1"/>
  <c r="N28" i="155"/>
  <c r="N21" i="155" s="1"/>
  <c r="M28" i="155"/>
  <c r="M21" i="155" s="1"/>
  <c r="L28" i="155"/>
  <c r="L21" i="155" s="1"/>
  <c r="K28" i="155"/>
  <c r="K21" i="155" s="1"/>
  <c r="J28" i="155"/>
  <c r="J21" i="155" s="1"/>
  <c r="I28" i="155"/>
  <c r="I21" i="155" s="1"/>
  <c r="H28" i="155"/>
  <c r="H21" i="155" s="1"/>
  <c r="G28" i="155"/>
  <c r="G21" i="155" s="1"/>
  <c r="F28" i="155"/>
  <c r="F21" i="155" s="1"/>
  <c r="E28" i="155"/>
  <c r="E21" i="155" s="1"/>
  <c r="D28" i="155"/>
  <c r="D21" i="155" s="1"/>
  <c r="R26" i="155"/>
  <c r="N26" i="155"/>
  <c r="AA25" i="155"/>
  <c r="Z25" i="155"/>
  <c r="Y25" i="155"/>
  <c r="X25" i="155"/>
  <c r="W25" i="155"/>
  <c r="V25" i="155"/>
  <c r="U25" i="155"/>
  <c r="T25" i="155"/>
  <c r="S25" i="155"/>
  <c r="R25" i="155"/>
  <c r="Q25" i="155"/>
  <c r="P25" i="155"/>
  <c r="O25" i="155"/>
  <c r="N25" i="155"/>
  <c r="M25" i="155"/>
  <c r="L25" i="155"/>
  <c r="K25" i="155"/>
  <c r="J25" i="155"/>
  <c r="I25" i="155"/>
  <c r="H25" i="155"/>
  <c r="G25" i="155"/>
  <c r="F25" i="155"/>
  <c r="E25" i="155"/>
  <c r="D25" i="155"/>
  <c r="AA24" i="155"/>
  <c r="Z24" i="155"/>
  <c r="Y24" i="155"/>
  <c r="W24" i="155"/>
  <c r="U24" i="155"/>
  <c r="T24" i="155"/>
  <c r="S24" i="155"/>
  <c r="R24" i="155"/>
  <c r="Q24" i="155"/>
  <c r="P24" i="155"/>
  <c r="O24" i="155"/>
  <c r="N24" i="155"/>
  <c r="M24" i="155"/>
  <c r="L24" i="155"/>
  <c r="K24" i="155"/>
  <c r="J24" i="155"/>
  <c r="I24" i="155"/>
  <c r="H24" i="155"/>
  <c r="G24" i="155"/>
  <c r="F24" i="155"/>
  <c r="E24" i="155"/>
  <c r="D24" i="155"/>
  <c r="Y23" i="155"/>
  <c r="F23" i="155"/>
  <c r="D23" i="155"/>
  <c r="G65" i="155" l="1"/>
  <c r="K65" i="155"/>
  <c r="O65" i="155"/>
  <c r="S65" i="155"/>
  <c r="U65" i="155"/>
  <c r="T65" i="155"/>
  <c r="K48" i="155"/>
  <c r="K22" i="155" s="1"/>
  <c r="K20" i="155" s="1"/>
  <c r="H48" i="155"/>
  <c r="H22" i="155" s="1"/>
  <c r="H20" i="155" s="1"/>
  <c r="L48" i="155"/>
  <c r="L22" i="155" s="1"/>
  <c r="L20" i="155" s="1"/>
  <c r="P48" i="155"/>
  <c r="P22" i="155" s="1"/>
  <c r="P20" i="155" s="1"/>
  <c r="T48" i="155"/>
  <c r="T22" i="155" s="1"/>
  <c r="T20" i="155" s="1"/>
  <c r="E48" i="155"/>
  <c r="E22" i="155" s="1"/>
  <c r="E20" i="155" s="1"/>
  <c r="Z48" i="155"/>
  <c r="Z22" i="155" s="1"/>
  <c r="Z20" i="155" s="1"/>
  <c r="F48" i="155"/>
  <c r="F22" i="155" s="1"/>
  <c r="F20" i="155" s="1"/>
  <c r="J48" i="155"/>
  <c r="J22" i="155" s="1"/>
  <c r="J20" i="155" s="1"/>
  <c r="N48" i="155"/>
  <c r="N22" i="155" s="1"/>
  <c r="N20" i="155" s="1"/>
  <c r="R48" i="155"/>
  <c r="R22" i="155" s="1"/>
  <c r="R20" i="155" s="1"/>
  <c r="V48" i="155"/>
  <c r="D48" i="155"/>
  <c r="D22" i="155" s="1"/>
  <c r="D20" i="155" s="1"/>
  <c r="G48" i="155"/>
  <c r="G22" i="155" s="1"/>
  <c r="G20" i="155" s="1"/>
  <c r="W48" i="155"/>
  <c r="W22" i="155" s="1"/>
  <c r="O48" i="155"/>
  <c r="O22" i="155" s="1"/>
  <c r="O20" i="155" s="1"/>
  <c r="S48" i="155"/>
  <c r="S22" i="155" s="1"/>
  <c r="S20" i="155" s="1"/>
  <c r="AA48" i="155"/>
  <c r="AA22" i="155" s="1"/>
  <c r="AA20" i="155" s="1"/>
  <c r="X59" i="155"/>
  <c r="X48" i="155" s="1"/>
  <c r="X22" i="155" s="1"/>
  <c r="X20" i="155" s="1"/>
  <c r="I48" i="155"/>
  <c r="I22" i="155" s="1"/>
  <c r="I20" i="155" s="1"/>
  <c r="M48" i="155"/>
  <c r="M22" i="155" s="1"/>
  <c r="M20" i="155" s="1"/>
  <c r="Q48" i="155"/>
  <c r="Q22" i="155" s="1"/>
  <c r="Q20" i="155" s="1"/>
  <c r="U48" i="155"/>
  <c r="U22" i="155" s="1"/>
</calcChain>
</file>

<file path=xl/sharedStrings.xml><?xml version="1.0" encoding="utf-8"?>
<sst xmlns="http://schemas.openxmlformats.org/spreadsheetml/2006/main" count="268" uniqueCount="195">
  <si>
    <t>к приказу Минэнерго России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</si>
  <si>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</si>
  <si>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</si>
  <si>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</si>
  <si>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</si>
  <si>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</si>
  <si>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</si>
  <si>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</si>
  <si>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</si>
  <si>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</si>
  <si>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5.1</t>
  </si>
  <si>
    <t>5.2</t>
  </si>
  <si>
    <t>6.1</t>
  </si>
  <si>
    <t>6.2</t>
  </si>
  <si>
    <t>4.1</t>
  </si>
  <si>
    <t>4.2</t>
  </si>
  <si>
    <t>4.3</t>
  </si>
  <si>
    <t>5.3</t>
  </si>
  <si>
    <t>5.4</t>
  </si>
  <si>
    <t>7.1</t>
  </si>
  <si>
    <t>7.2</t>
  </si>
  <si>
    <t>8.1</t>
  </si>
  <si>
    <t>8.2</t>
  </si>
  <si>
    <t>8.3</t>
  </si>
  <si>
    <t>8.4</t>
  </si>
  <si>
    <t>4.4</t>
  </si>
  <si>
    <t>9.1</t>
  </si>
  <si>
    <t>9.2</t>
  </si>
  <si>
    <t>9.3</t>
  </si>
  <si>
    <t>9.4</t>
  </si>
  <si>
    <t>10.1</t>
  </si>
  <si>
    <t>10.2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</si>
  <si>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</si>
  <si>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Номер группы инвести-ционных проектов</t>
  </si>
  <si>
    <t>Приложение  № 1</t>
  </si>
  <si>
    <t>5.5</t>
  </si>
  <si>
    <t>1.2</t>
  </si>
  <si>
    <t>1.1.1</t>
  </si>
  <si>
    <t>1.1.2</t>
  </si>
  <si>
    <t>1.1.3</t>
  </si>
  <si>
    <t>1.1.4</t>
  </si>
  <si>
    <t>1.2.1</t>
  </si>
  <si>
    <t>1.2.2</t>
  </si>
  <si>
    <t>1.2.4</t>
  </si>
  <si>
    <t>1.1.1.1</t>
  </si>
  <si>
    <t>1.1.1.2</t>
  </si>
  <si>
    <t>1.1.1.3</t>
  </si>
  <si>
    <t>1.1.2.1</t>
  </si>
  <si>
    <t>1.1.2.2</t>
  </si>
  <si>
    <t>1.1.3.1</t>
  </si>
  <si>
    <t>1.1.3.2</t>
  </si>
  <si>
    <t>1.1.4.1</t>
  </si>
  <si>
    <t>1.1.4.2</t>
  </si>
  <si>
    <t>1.2.1.1</t>
  </si>
  <si>
    <t>1.2.1.2</t>
  </si>
  <si>
    <t>1.2.2.1</t>
  </si>
  <si>
    <t>1.2.2.2</t>
  </si>
  <si>
    <t>1.2.4.1</t>
  </si>
  <si>
    <t>1.2.4.2</t>
  </si>
  <si>
    <t>Форма 1. Перечени инвестиционных проектов</t>
  </si>
  <si>
    <t>полное наименование субъекта электроэнергетики</t>
  </si>
  <si>
    <t>ВСЕГО по инвестиционной программе, в том числе:</t>
  </si>
  <si>
    <t>0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</si>
  <si>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</si>
  <si>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</si>
  <si>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</si>
  <si>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</si>
  <si>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</si>
  <si>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</si>
  <si>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</si>
  <si>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</si>
  <si>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</si>
  <si>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</si>
  <si>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</si>
  <si>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</si>
  <si>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</si>
  <si>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</si>
  <si>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</si>
  <si>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</si>
  <si>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</si>
  <si>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</si>
  <si>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</si>
  <si>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</si>
  <si>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</si>
  <si>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</si>
  <si>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</si>
  <si>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</si>
  <si>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</si>
  <si>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</si>
  <si>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</si>
  <si>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</si>
  <si>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</si>
  <si>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</si>
  <si>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</si>
  <si>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</si>
  <si>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</si>
  <si>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</si>
  <si>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</si>
  <si>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</si>
  <si>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</si>
  <si>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</si>
  <si>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</si>
  <si>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</si>
  <si>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</si>
  <si>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</si>
  <si>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</si>
  <si>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</si>
  <si>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</si>
  <si>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</si>
  <si>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спецтехники</t>
  </si>
  <si>
    <t>Г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</si>
  <si>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МВА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</si>
  <si>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сетям, км</t>
  </si>
  <si>
    <t>Показатель замены силовых (авто-) трансформаторов (n Pз_тр )</t>
  </si>
  <si>
    <t>Показатель замены линий электропередачи (n з_лэп L )</t>
  </si>
  <si>
    <t>Показатель замены выключателей (nВз)</t>
  </si>
  <si>
    <t>5.6</t>
  </si>
  <si>
    <t xml:space="preserve">Показатель оценки изменения средней продолжительности прекращения передачи электрической энергии потребителям услуг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</si>
  <si>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шт.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</si>
  <si>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 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</si>
  <si>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 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</si>
  <si>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 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</si>
  <si>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 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</si>
  <si>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 )</t>
  </si>
  <si>
    <t>Утвержденный план</t>
  </si>
  <si>
    <t>реквизиты решения органа исполнительной власти, утвердившего инвестиционную программу</t>
  </si>
  <si>
    <t>факт</t>
  </si>
  <si>
    <t>1.1.3.1.1</t>
  </si>
  <si>
    <t>1.1.3.1.2</t>
  </si>
  <si>
    <t>1.1.3.1.3</t>
  </si>
  <si>
    <t>1.1.3.2.1</t>
  </si>
  <si>
    <t>1.1.3.2.2</t>
  </si>
  <si>
    <t>1.1.3.2.3</t>
  </si>
  <si>
    <t>1.2.2.1.1</t>
  </si>
  <si>
    <t>1.2.4.1.1</t>
  </si>
  <si>
    <t>1.6.1</t>
  </si>
  <si>
    <t>1.6.2</t>
  </si>
  <si>
    <t>1.6.3</t>
  </si>
  <si>
    <t>1.6.4</t>
  </si>
  <si>
    <r>
      <t xml:space="preserve">Инвестиционная программа </t>
    </r>
    <r>
      <rPr>
        <b/>
        <u/>
        <sz val="14"/>
        <color theme="1"/>
        <rFont val="Times New Roman"/>
        <family val="1"/>
        <charset val="204"/>
      </rPr>
      <t>Акционерное Общество "Витимэнерго"</t>
    </r>
  </si>
  <si>
    <t>от 05.05.2016 г. № 380</t>
  </si>
  <si>
    <t>1.2.3.</t>
  </si>
  <si>
    <t>Замена маслянных выключателей 6 кВ на вакуумные с установкой микропроцессорных защит.</t>
  </si>
  <si>
    <t xml:space="preserve">Замена разрядников на ОПН на ПС 110/35/6кВ </t>
  </si>
  <si>
    <t>Реконструкция ВЛ 6;0,4кВ и центров питания в г. Бодайбо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</si>
  <si>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</si>
  <si>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</si>
  <si>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</si>
  <si>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</si>
  <si>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1.2.3.1</t>
  </si>
  <si>
    <t>1.2.3.1.1</t>
  </si>
  <si>
    <t>1.2.3.2</t>
  </si>
  <si>
    <t>1.2.3.3</t>
  </si>
  <si>
    <t>1.2.3.4</t>
  </si>
  <si>
    <t>Реконструкция устройств РЗА и ПА на ПС Артемовская.</t>
  </si>
  <si>
    <t>Приобретение оборудования для организации связи с подстанциями</t>
  </si>
  <si>
    <t xml:space="preserve">Строительство второй ВЛ 110кВ ПС 220кВ Сухой Лог - РП 110кВ Полюс </t>
  </si>
  <si>
    <t>Строительство гаража на ПС Кропоткинская</t>
  </si>
  <si>
    <t>Строительство гаража п. Перевоз (база РЭС-4)</t>
  </si>
  <si>
    <t xml:space="preserve">Строительство ограждений территорий ПС </t>
  </si>
  <si>
    <t>Строительство складских комплексов</t>
  </si>
  <si>
    <t>1.4.1</t>
  </si>
  <si>
    <t>1.4.2</t>
  </si>
  <si>
    <t>1.4.3</t>
  </si>
  <si>
    <t>1.4.4</t>
  </si>
  <si>
    <t>1.4.5</t>
  </si>
  <si>
    <t>Приобретение ПК и орг.техники</t>
  </si>
  <si>
    <t>Возврат заемных средств</t>
  </si>
  <si>
    <t xml:space="preserve"> на 2021 год</t>
  </si>
  <si>
    <t>Расширение  АИИСКУЭ в городских и поселковых сетях</t>
  </si>
  <si>
    <t>H_4001_ВЭ</t>
  </si>
  <si>
    <t>H_4002_ВЭ</t>
  </si>
  <si>
    <t>H_4003_ВЭ</t>
  </si>
  <si>
    <t>H_4004_ВЭ</t>
  </si>
  <si>
    <t>H_4005_ВЭ</t>
  </si>
  <si>
    <t>H_6026_ВЭ</t>
  </si>
  <si>
    <t>H_6031_ВЭ</t>
  </si>
  <si>
    <t>H_6032_ВЭ</t>
  </si>
  <si>
    <t>H_2061_ВЭ</t>
  </si>
  <si>
    <t>H_2062_ВЭ</t>
  </si>
  <si>
    <t>H_2063_ВЭ</t>
  </si>
  <si>
    <t>H_2064_ВЭ</t>
  </si>
  <si>
    <t>H_2065_ВЭ</t>
  </si>
  <si>
    <t>H_2066_ВЭ</t>
  </si>
  <si>
    <t>H_2067_ВЭ</t>
  </si>
  <si>
    <t>Замена разъединителей 110 кВ на ПС Артемовская</t>
  </si>
  <si>
    <t>Приобретение жилого вагон-дома для дежурного оперативного персонала ПС</t>
  </si>
  <si>
    <t>нд</t>
  </si>
  <si>
    <t>1.2.4.2.1</t>
  </si>
  <si>
    <t>1.2.1.2.1</t>
  </si>
  <si>
    <t>1.2.1.2.2</t>
  </si>
  <si>
    <t>1.2.1.2.3</t>
  </si>
  <si>
    <t>Иркутская область</t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</si>
  <si>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Распоряжением № 370 - мр от 01.11.2017 года "Об утверждении инвестиционной программы АО "Витимэнерго" на 2018 -2022 гг." Министерства жилищной политики, энергетики и транспорта Иркутской области</t>
    </r>
  </si>
  <si>
    <r>
      <t xml:space="preserve">Год раскрытия информации: </t>
    </r>
    <r>
      <rPr>
        <b/>
        <u/>
        <sz val="14"/>
        <color theme="1"/>
        <rFont val="Times New Roman"/>
        <family val="1"/>
        <charset val="204"/>
      </rPr>
      <t>2018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</si>
</sst>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b/>
      <u/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71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0" fillId="0" borderId="0"/>
    <xf numFmtId="0" fontId="33" fillId="0" borderId="0"/>
    <xf numFmtId="0" fontId="33" fillId="0" borderId="0"/>
    <xf numFmtId="164" fontId="10" fillId="0" borderId="0" applyFont="0" applyFill="0" applyBorder="0" applyAlignment="0" applyProtection="0"/>
    <xf numFmtId="165" fontId="33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37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0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3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1" fillId="0" borderId="0"/>
    <xf numFmtId="0" fontId="5" fillId="0" borderId="0"/>
    <xf numFmtId="0" fontId="29" fillId="0" borderId="0"/>
    <xf numFmtId="0" fontId="4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43">
    <xf numFmtId="0" fontId="0" fillId="0" borderId="0" xfId="0"/>
    <xf numFmtId="0" fontId="11" fillId="0" borderId="0" xfId="0" applyFont="1" applyFill="1" applyAlignment="1"/>
    <xf numFmtId="0" fontId="34" fillId="0" borderId="0" xfId="0" applyFont="1" applyFill="1" applyAlignment="1"/>
    <xf numFmtId="49" fontId="31" fillId="0" borderId="10" xfId="54" applyNumberFormat="1" applyFont="1" applyFill="1" applyBorder="1" applyAlignment="1">
      <alignment horizontal="center" vertical="center"/>
    </xf>
    <xf numFmtId="2" fontId="31" fillId="0" borderId="10" xfId="54" applyNumberFormat="1" applyFont="1" applyFill="1" applyBorder="1" applyAlignment="1">
      <alignment horizontal="center" vertical="center"/>
    </xf>
    <xf numFmtId="49" fontId="32" fillId="0" borderId="10" xfId="54" applyNumberFormat="1" applyFont="1" applyFill="1" applyBorder="1" applyAlignment="1">
      <alignment horizontal="center" vertical="center"/>
    </xf>
    <xf numFmtId="0" fontId="38" fillId="0" borderId="10" xfId="54" applyFont="1" applyFill="1" applyBorder="1" applyAlignment="1">
      <alignment horizontal="center" vertical="center" textRotation="90" wrapText="1"/>
    </xf>
    <xf numFmtId="0" fontId="38" fillId="0" borderId="0" xfId="54" applyFont="1" applyFill="1"/>
    <xf numFmtId="0" fontId="34" fillId="0" borderId="0" xfId="37" applyFont="1" applyFill="1" applyAlignment="1">
      <alignment horizontal="right" vertical="center"/>
    </xf>
    <xf numFmtId="0" fontId="32" fillId="0" borderId="0" xfId="54" applyFont="1" applyFill="1" applyBorder="1" applyAlignment="1">
      <alignment horizontal="center" vertical="center" wrapText="1"/>
    </xf>
    <xf numFmtId="0" fontId="34" fillId="0" borderId="0" xfId="37" applyFont="1" applyFill="1" applyAlignment="1">
      <alignment horizontal="right"/>
    </xf>
    <xf numFmtId="0" fontId="38" fillId="0" borderId="0" xfId="54" applyFont="1" applyFill="1" applyBorder="1"/>
    <xf numFmtId="0" fontId="35" fillId="0" borderId="0" xfId="54" applyFont="1" applyFill="1" applyAlignment="1">
      <alignment horizontal="center" vertical="center"/>
    </xf>
    <xf numFmtId="0" fontId="31" fillId="0" borderId="0" xfId="54" applyFont="1" applyFill="1" applyAlignment="1">
      <alignment horizontal="center" vertical="center"/>
    </xf>
    <xf numFmtId="0" fontId="38" fillId="0" borderId="0" xfId="54" applyFont="1" applyFill="1" applyAlignment="1">
      <alignment vertical="center"/>
    </xf>
    <xf numFmtId="0" fontId="39" fillId="0" borderId="0" xfId="54" applyFont="1" applyFill="1"/>
    <xf numFmtId="0" fontId="31" fillId="0" borderId="10" xfId="54" applyFont="1" applyFill="1" applyBorder="1" applyAlignment="1">
      <alignment horizontal="center" vertical="center"/>
    </xf>
    <xf numFmtId="0" fontId="31" fillId="0" borderId="10" xfId="54" applyFont="1" applyFill="1" applyBorder="1" applyAlignment="1">
      <alignment horizontal="center"/>
    </xf>
    <xf numFmtId="49" fontId="31" fillId="0" borderId="10" xfId="54" applyNumberFormat="1" applyFont="1" applyFill="1" applyBorder="1" applyAlignment="1">
      <alignment horizontal="center"/>
    </xf>
    <xf numFmtId="0" fontId="31" fillId="0" borderId="0" xfId="54" applyFont="1" applyFill="1"/>
    <xf numFmtId="0" fontId="32" fillId="0" borderId="10" xfId="54" applyFont="1" applyFill="1" applyBorder="1" applyAlignment="1">
      <alignment horizontal="left" vertical="center" wrapText="1"/>
    </xf>
    <xf numFmtId="0" fontId="31" fillId="0" borderId="10" xfId="54" applyFont="1" applyFill="1" applyBorder="1" applyAlignment="1">
      <alignment horizontal="left" vertical="center" wrapText="1"/>
    </xf>
    <xf numFmtId="0" fontId="32" fillId="0" borderId="10" xfId="54" applyFont="1" applyFill="1" applyBorder="1" applyAlignment="1">
      <alignment horizontal="center" vertical="center" wrapText="1"/>
    </xf>
    <xf numFmtId="49" fontId="32" fillId="0" borderId="10" xfId="54" applyNumberFormat="1" applyFont="1" applyFill="1" applyBorder="1" applyAlignment="1">
      <alignment horizontal="center" vertical="center" wrapText="1"/>
    </xf>
    <xf numFmtId="49" fontId="31" fillId="0" borderId="10" xfId="54" applyNumberFormat="1" applyFont="1" applyFill="1" applyBorder="1" applyAlignment="1">
      <alignment horizontal="center" vertical="center" wrapText="1"/>
    </xf>
    <xf numFmtId="0" fontId="32" fillId="0" borderId="10" xfId="54" applyFont="1" applyFill="1" applyBorder="1" applyAlignment="1">
      <alignment horizontal="center" vertical="center"/>
    </xf>
    <xf numFmtId="2" fontId="32" fillId="0" borderId="10" xfId="54" applyNumberFormat="1" applyFont="1" applyFill="1" applyBorder="1" applyAlignment="1">
      <alignment horizontal="center" vertical="center"/>
    </xf>
    <xf numFmtId="0" fontId="31" fillId="0" borderId="0" xfId="54" applyFont="1" applyFill="1" applyAlignment="1">
      <alignment horizontal="center" vertical="top"/>
    </xf>
    <xf numFmtId="0" fontId="32" fillId="0" borderId="0" xfId="54" applyFont="1" applyFill="1" applyBorder="1" applyAlignment="1">
      <alignment horizontal="center" vertical="center" wrapText="1"/>
    </xf>
    <xf numFmtId="0" fontId="36" fillId="0" borderId="0" xfId="54" applyFont="1" applyFill="1" applyAlignment="1">
      <alignment horizontal="center" vertical="center"/>
    </xf>
    <xf numFmtId="0" fontId="36" fillId="0" borderId="0" xfId="54" applyFont="1" applyFill="1" applyAlignment="1">
      <alignment horizontal="center"/>
    </xf>
    <xf numFmtId="0" fontId="35" fillId="0" borderId="0" xfId="54" applyFont="1" applyFill="1" applyAlignment="1">
      <alignment horizontal="center" vertical="center"/>
    </xf>
    <xf numFmtId="0" fontId="31" fillId="0" borderId="10" xfId="54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31" fillId="0" borderId="11" xfId="54" applyFont="1" applyFill="1" applyBorder="1" applyAlignment="1">
      <alignment horizontal="center" vertical="center" wrapText="1"/>
    </xf>
    <xf numFmtId="0" fontId="31" fillId="0" borderId="13" xfId="54" applyFont="1" applyFill="1" applyBorder="1" applyAlignment="1">
      <alignment horizontal="center" vertical="center" wrapText="1"/>
    </xf>
    <xf numFmtId="0" fontId="31" fillId="0" borderId="10" xfId="0" applyFont="1" applyFill="1" applyBorder="1" applyAlignment="1">
      <alignment horizontal="center" vertical="center" wrapText="1"/>
    </xf>
    <xf numFmtId="0" fontId="31" fillId="0" borderId="10" xfId="54" applyFont="1" applyFill="1" applyBorder="1" applyAlignment="1">
      <alignment horizontal="left" vertical="center" wrapText="1"/>
    </xf>
    <xf numFmtId="0" fontId="31" fillId="0" borderId="11" xfId="54" applyFont="1" applyFill="1" applyBorder="1" applyAlignment="1">
      <alignment horizontal="left" vertical="center" wrapText="1"/>
    </xf>
    <xf numFmtId="0" fontId="31" fillId="0" borderId="12" xfId="54" applyFont="1" applyFill="1" applyBorder="1" applyAlignment="1">
      <alignment horizontal="left" vertical="center" wrapText="1"/>
    </xf>
    <xf numFmtId="0" fontId="31" fillId="0" borderId="10" xfId="0" applyFont="1" applyFill="1" applyBorder="1" applyAlignment="1">
      <alignment horizontal="left" vertical="center" wrapText="1"/>
    </xf>
    <xf numFmtId="0" fontId="34" fillId="0" borderId="0" xfId="0" applyFont="1" applyFill="1" applyAlignment="1">
      <alignment horizontal="center" wrapText="1"/>
    </xf>
  </cellXfs>
  <cellStyles count="271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2 2" xfId="47"/>
    <cellStyle name="Обычный 2" xfId="36"/>
    <cellStyle name="Обычный 2 26 2" xfId="107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2" xfId="52"/>
    <cellStyle name="Обычный 6 2 2" xfId="53"/>
    <cellStyle name="Обычный 6 2 2 2" xfId="109"/>
    <cellStyle name="Обычный 6 2 2 2 2" xfId="126"/>
    <cellStyle name="Обычный 6 2 2 2 2 2" xfId="130"/>
    <cellStyle name="Обычный 6 2 2 2 2 2 2" xfId="131"/>
    <cellStyle name="Обычный 6 2 2 2 2 2 3" xfId="132"/>
    <cellStyle name="Обычный 6 2 2 2 2 3" xfId="133"/>
    <cellStyle name="Обычный 6 2 2 2 2 4" xfId="134"/>
    <cellStyle name="Обычный 6 2 2 2 3" xfId="128"/>
    <cellStyle name="Обычный 6 2 2 2 3 2" xfId="135"/>
    <cellStyle name="Обычный 6 2 2 2 3 3" xfId="136"/>
    <cellStyle name="Обычный 6 2 2 2 4" xfId="137"/>
    <cellStyle name="Обычный 6 2 2 2 5" xfId="138"/>
    <cellStyle name="Обычный 6 2 2 3" xfId="121"/>
    <cellStyle name="Обычный 6 2 2 3 2" xfId="139"/>
    <cellStyle name="Обычный 6 2 2 3 2 2" xfId="140"/>
    <cellStyle name="Обычный 6 2 2 3 2 3" xfId="141"/>
    <cellStyle name="Обычный 6 2 2 3 3" xfId="142"/>
    <cellStyle name="Обычный 6 2 2 3 4" xfId="143"/>
    <cellStyle name="Обычный 6 2 2 4" xfId="114"/>
    <cellStyle name="Обычный 6 2 2 4 2" xfId="144"/>
    <cellStyle name="Обычный 6 2 2 4 2 2" xfId="145"/>
    <cellStyle name="Обычный 6 2 2 4 2 3" xfId="146"/>
    <cellStyle name="Обычный 6 2 2 4 3" xfId="147"/>
    <cellStyle name="Обычный 6 2 2 4 4" xfId="148"/>
    <cellStyle name="Обычный 6 2 2 5" xfId="149"/>
    <cellStyle name="Обычный 6 2 2 5 2" xfId="150"/>
    <cellStyle name="Обычный 6 2 2 5 3" xfId="151"/>
    <cellStyle name="Обычный 6 2 2 6" xfId="152"/>
    <cellStyle name="Обычный 6 2 2 7" xfId="153"/>
    <cellStyle name="Обычный 6 2 2 8" xfId="154"/>
    <cellStyle name="Обычный 6 2 3" xfId="101"/>
    <cellStyle name="Обычный 6 2 3 2" xfId="108"/>
    <cellStyle name="Обычный 6 2 3 2 2" xfId="125"/>
    <cellStyle name="Обычный 6 2 3 2 2 2" xfId="155"/>
    <cellStyle name="Обычный 6 2 3 2 2 2 2" xfId="156"/>
    <cellStyle name="Обычный 6 2 3 2 2 2 3" xfId="157"/>
    <cellStyle name="Обычный 6 2 3 2 2 3" xfId="158"/>
    <cellStyle name="Обычный 6 2 3 2 2 4" xfId="159"/>
    <cellStyle name="Обычный 6 2 3 2 3" xfId="127"/>
    <cellStyle name="Обычный 6 2 3 2 3 2" xfId="160"/>
    <cellStyle name="Обычный 6 2 3 2 3 3" xfId="161"/>
    <cellStyle name="Обычный 6 2 3 2 4" xfId="162"/>
    <cellStyle name="Обычный 6 2 3 2 5" xfId="163"/>
    <cellStyle name="Обычный 6 2 3 3" xfId="123"/>
    <cellStyle name="Обычный 6 2 3 3 2" xfId="164"/>
    <cellStyle name="Обычный 6 2 3 3 2 2" xfId="165"/>
    <cellStyle name="Обычный 6 2 3 3 2 3" xfId="166"/>
    <cellStyle name="Обычный 6 2 3 3 3" xfId="167"/>
    <cellStyle name="Обычный 6 2 3 3 4" xfId="168"/>
    <cellStyle name="Обычный 6 2 3 4" xfId="116"/>
    <cellStyle name="Обычный 6 2 3 4 2" xfId="169"/>
    <cellStyle name="Обычный 6 2 3 4 2 2" xfId="170"/>
    <cellStyle name="Обычный 6 2 3 4 2 3" xfId="171"/>
    <cellStyle name="Обычный 6 2 3 4 3" xfId="172"/>
    <cellStyle name="Обычный 6 2 3 4 4" xfId="173"/>
    <cellStyle name="Обычный 6 2 3 5" xfId="174"/>
    <cellStyle name="Обычный 6 2 3 5 2" xfId="175"/>
    <cellStyle name="Обычный 6 2 3 5 3" xfId="176"/>
    <cellStyle name="Обычный 6 2 3 6" xfId="177"/>
    <cellStyle name="Обычный 6 2 3 7" xfId="178"/>
    <cellStyle name="Обычный 6 2 3 8" xfId="179"/>
    <cellStyle name="Обычный 6 2 4" xfId="120"/>
    <cellStyle name="Обычный 6 2 4 2" xfId="180"/>
    <cellStyle name="Обычный 6 2 4 2 2" xfId="181"/>
    <cellStyle name="Обычный 6 2 4 2 3" xfId="182"/>
    <cellStyle name="Обычный 6 2 4 3" xfId="183"/>
    <cellStyle name="Обычный 6 2 4 4" xfId="184"/>
    <cellStyle name="Обычный 6 2 5" xfId="113"/>
    <cellStyle name="Обычный 6 2 5 2" xfId="185"/>
    <cellStyle name="Обычный 6 2 5 2 2" xfId="186"/>
    <cellStyle name="Обычный 6 2 5 2 3" xfId="187"/>
    <cellStyle name="Обычный 6 2 5 3" xfId="188"/>
    <cellStyle name="Обычный 6 2 5 4" xfId="189"/>
    <cellStyle name="Обычный 6 2 6" xfId="190"/>
    <cellStyle name="Обычный 6 2 6 2" xfId="191"/>
    <cellStyle name="Обычный 6 2 6 3" xfId="192"/>
    <cellStyle name="Обычный 6 2 7" xfId="193"/>
    <cellStyle name="Обычный 6 2 8" xfId="194"/>
    <cellStyle name="Обычный 6 2 9" xfId="195"/>
    <cellStyle name="Обычный 6 3" xfId="117"/>
    <cellStyle name="Обычный 6 3 2" xfId="196"/>
    <cellStyle name="Обычный 6 3 2 2" xfId="197"/>
    <cellStyle name="Обычный 6 3 2 3" xfId="198"/>
    <cellStyle name="Обычный 6 3 3" xfId="199"/>
    <cellStyle name="Обычный 6 3 4" xfId="200"/>
    <cellStyle name="Обычный 6 4" xfId="110"/>
    <cellStyle name="Обычный 6 4 2" xfId="201"/>
    <cellStyle name="Обычный 6 4 2 2" xfId="202"/>
    <cellStyle name="Обычный 6 4 2 3" xfId="203"/>
    <cellStyle name="Обычный 6 4 3" xfId="204"/>
    <cellStyle name="Обычный 6 4 4" xfId="205"/>
    <cellStyle name="Обычный 6 5" xfId="206"/>
    <cellStyle name="Обычный 6 5 2" xfId="207"/>
    <cellStyle name="Обычный 6 5 3" xfId="208"/>
    <cellStyle name="Обычный 6 6" xfId="209"/>
    <cellStyle name="Обычный 6 7" xfId="210"/>
    <cellStyle name="Обычный 6 8" xfId="211"/>
    <cellStyle name="Обычный 7" xfId="54"/>
    <cellStyle name="Обычный 7 2" xfId="58"/>
    <cellStyle name="Обычный 7 2 2" xfId="122"/>
    <cellStyle name="Обычный 7 2 2 2" xfId="212"/>
    <cellStyle name="Обычный 7 2 2 2 2" xfId="213"/>
    <cellStyle name="Обычный 7 2 2 2 3" xfId="214"/>
    <cellStyle name="Обычный 7 2 2 3" xfId="215"/>
    <cellStyle name="Обычный 7 2 2 4" xfId="216"/>
    <cellStyle name="Обычный 7 2 3" xfId="115"/>
    <cellStyle name="Обычный 7 2 3 2" xfId="217"/>
    <cellStyle name="Обычный 7 2 3 2 2" xfId="218"/>
    <cellStyle name="Обычный 7 2 3 2 3" xfId="219"/>
    <cellStyle name="Обычный 7 2 3 3" xfId="220"/>
    <cellStyle name="Обычный 7 2 3 4" xfId="221"/>
    <cellStyle name="Обычный 7 2 4" xfId="222"/>
    <cellStyle name="Обычный 7 2 4 2" xfId="223"/>
    <cellStyle name="Обычный 7 2 4 3" xfId="224"/>
    <cellStyle name="Обычный 7 2 5" xfId="225"/>
    <cellStyle name="Обычный 7 2 6" xfId="226"/>
    <cellStyle name="Обычный 7 2 7" xfId="227"/>
    <cellStyle name="Обычный 8" xfId="57"/>
    <cellStyle name="Обычный 9" xfId="106"/>
    <cellStyle name="Обычный 9 2" xfId="124"/>
    <cellStyle name="Обычный 9 2 2" xfId="228"/>
    <cellStyle name="Обычный 9 2 2 2" xfId="229"/>
    <cellStyle name="Обычный 9 2 2 3" xfId="230"/>
    <cellStyle name="Обычный 9 2 2 4" xfId="231"/>
    <cellStyle name="Обычный 9 2 3" xfId="232"/>
    <cellStyle name="Обычный 9 2 4" xfId="233"/>
    <cellStyle name="Обычный 9 3" xfId="129"/>
    <cellStyle name="Обычный 9 3 2" xfId="234"/>
    <cellStyle name="Обычный 9 3 3" xfId="235"/>
    <cellStyle name="Обычный 9 3 4" xfId="236"/>
    <cellStyle name="Обычный 9 4" xfId="237"/>
    <cellStyle name="Обычный 9 5" xfId="238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2" xfId="118"/>
    <cellStyle name="Финансовый 2 2 2" xfId="239"/>
    <cellStyle name="Финансовый 2 2 2 2" xfId="240"/>
    <cellStyle name="Финансовый 2 2 2 2 2" xfId="50"/>
    <cellStyle name="Финансовый 2 2 2 3" xfId="241"/>
    <cellStyle name="Финансовый 2 2 3" xfId="242"/>
    <cellStyle name="Финансовый 2 2 4" xfId="243"/>
    <cellStyle name="Финансовый 2 3" xfId="111"/>
    <cellStyle name="Финансовый 2 3 2" xfId="244"/>
    <cellStyle name="Финансовый 2 3 2 2" xfId="245"/>
    <cellStyle name="Финансовый 2 3 2 3" xfId="246"/>
    <cellStyle name="Финансовый 2 3 3" xfId="247"/>
    <cellStyle name="Финансовый 2 3 4" xfId="248"/>
    <cellStyle name="Финансовый 2 4" xfId="249"/>
    <cellStyle name="Финансовый 2 4 2" xfId="250"/>
    <cellStyle name="Финансовый 2 4 3" xfId="251"/>
    <cellStyle name="Финансовый 2 5" xfId="252"/>
    <cellStyle name="Финансовый 2 6" xfId="253"/>
    <cellStyle name="Финансовый 2 7" xfId="254"/>
    <cellStyle name="Финансовый 3" xfId="51"/>
    <cellStyle name="Финансовый 3 2" xfId="119"/>
    <cellStyle name="Финансовый 3 2 2" xfId="255"/>
    <cellStyle name="Финансовый 3 2 2 2" xfId="256"/>
    <cellStyle name="Финансовый 3 2 2 3" xfId="257"/>
    <cellStyle name="Финансовый 3 2 3" xfId="258"/>
    <cellStyle name="Финансовый 3 2 4" xfId="259"/>
    <cellStyle name="Финансовый 3 3" xfId="112"/>
    <cellStyle name="Финансовый 3 3 2" xfId="260"/>
    <cellStyle name="Финансовый 3 3 2 2" xfId="261"/>
    <cellStyle name="Финансовый 3 3 2 3" xfId="262"/>
    <cellStyle name="Финансовый 3 3 3" xfId="263"/>
    <cellStyle name="Финансовый 3 3 4" xfId="264"/>
    <cellStyle name="Финансовый 3 4" xfId="265"/>
    <cellStyle name="Финансовый 3 4 2" xfId="266"/>
    <cellStyle name="Финансовый 3 4 3" xfId="267"/>
    <cellStyle name="Финансовый 3 5" xfId="268"/>
    <cellStyle name="Финансовый 3 6" xfId="269"/>
    <cellStyle name="Финансовый 3 7" xfId="270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DB3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2761A7"/>
      </a:dk1>
      <a:lt1>
        <a:sysClr val="window" lastClr="E7FBFE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N84"/>
  <sheetViews>
    <sheetView tabSelected="1" topLeftCell="A16" zoomScale="80" zoomScaleNormal="80" zoomScaleSheetLayoutView="80" workbookViewId="0">
      <selection activeCell="A10" sqref="A10:AA10"/>
    </sheetView>
  </sheetViews>
  <sheetFormatPr defaultRowHeight="12" x14ac:dyDescent="0.2"/>
  <cols>
    <col min="1" max="1" width="10.875" style="7" customWidth="1"/>
    <col min="2" max="2" width="35.875" style="7" customWidth="1"/>
    <col min="3" max="3" width="12.75" style="7" customWidth="1"/>
    <col min="4" max="15" width="8.125" style="7" customWidth="1"/>
    <col min="16" max="17" width="9.375" style="7" customWidth="1"/>
    <col min="18" max="19" width="8.125" style="7" customWidth="1"/>
    <col min="20" max="20" width="9.5" style="7" customWidth="1"/>
    <col min="21" max="21" width="9.625" style="7" customWidth="1"/>
    <col min="22" max="22" width="10.125" style="7" customWidth="1"/>
    <col min="23" max="23" width="11.375" style="7" customWidth="1"/>
    <col min="24" max="24" width="11.125" style="7" customWidth="1"/>
    <col min="25" max="25" width="10.75" style="7" customWidth="1"/>
    <col min="26" max="26" width="11.875" style="7" customWidth="1"/>
    <col min="27" max="27" width="12.125" style="7" customWidth="1"/>
    <col min="28" max="28" width="9" style="7"/>
    <col min="29" max="29" width="11.125" style="7" bestFit="1" customWidth="1"/>
    <col min="30" max="16384" width="9" style="7"/>
  </cols>
  <sheetData>
    <row r="1" spans="1:40" ht="18.75" x14ac:dyDescent="0.2">
      <c r="AA1" s="8" t="s">
        <v>34</v>
      </c>
    </row>
    <row r="2" spans="1:40" ht="18.75" x14ac:dyDescent="0.3">
      <c r="H2" s="9"/>
      <c r="I2" s="28"/>
      <c r="J2" s="28"/>
      <c r="K2" s="28"/>
      <c r="L2" s="28"/>
      <c r="M2" s="9"/>
      <c r="AA2" s="10" t="s">
        <v>0</v>
      </c>
    </row>
    <row r="3" spans="1:40" ht="18.75" x14ac:dyDescent="0.3">
      <c r="H3" s="11"/>
      <c r="I3" s="11"/>
      <c r="J3" s="11"/>
      <c r="K3" s="11"/>
      <c r="L3" s="11"/>
      <c r="M3" s="11"/>
      <c r="AA3" s="10" t="s">
        <v>140</v>
      </c>
    </row>
    <row r="4" spans="1:40" ht="18.75" x14ac:dyDescent="0.2">
      <c r="A4" s="29" t="s">
        <v>59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</row>
    <row r="5" spans="1:40" ht="18.75" x14ac:dyDescent="0.3">
      <c r="A5" s="30" t="s">
        <v>168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</row>
    <row r="6" spans="1:40" ht="15.75" customHeight="1" x14ac:dyDescent="0.2"/>
    <row r="7" spans="1:40" ht="21.75" customHeight="1" x14ac:dyDescent="0.2">
      <c r="A7" s="31" t="s">
        <v>139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</row>
    <row r="8" spans="1:40" ht="15.75" customHeight="1" x14ac:dyDescent="0.2">
      <c r="A8" s="27" t="s">
        <v>60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</row>
    <row r="10" spans="1:40" ht="16.5" customHeight="1" x14ac:dyDescent="0.2">
      <c r="A10" s="31" t="s">
        <v>194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</row>
    <row r="11" spans="1:40" ht="15" customHeight="1" x14ac:dyDescent="0.2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3"/>
      <c r="O11" s="13"/>
      <c r="P11" s="13"/>
      <c r="Q11" s="13"/>
      <c r="R11" s="13"/>
      <c r="S11" s="13"/>
      <c r="T11" s="13"/>
      <c r="U11" s="13"/>
      <c r="V11" s="12"/>
      <c r="W11" s="12"/>
      <c r="X11" s="12"/>
      <c r="Y11" s="12"/>
      <c r="Z11" s="12"/>
      <c r="AA11" s="12"/>
    </row>
    <row r="12" spans="1:40" s="11" customFormat="1" ht="43.5" customHeight="1" x14ac:dyDescent="0.3">
      <c r="A12" s="42" t="s">
        <v>193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</row>
    <row r="13" spans="1:40" s="11" customFormat="1" ht="15.75" customHeight="1" x14ac:dyDescent="0.25">
      <c r="A13" s="34" t="s">
        <v>125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</row>
    <row r="14" spans="1:40" s="11" customFormat="1" ht="15.75" customHeight="1" x14ac:dyDescent="0.3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</row>
    <row r="15" spans="1:40" s="14" customFormat="1" ht="24" customHeight="1" x14ac:dyDescent="0.25">
      <c r="A15" s="32" t="s">
        <v>33</v>
      </c>
      <c r="B15" s="32" t="s">
        <v>2</v>
      </c>
      <c r="C15" s="32" t="s">
        <v>1</v>
      </c>
      <c r="D15" s="32" t="s">
        <v>32</v>
      </c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</row>
    <row r="16" spans="1:40" ht="80.25" customHeight="1" x14ac:dyDescent="0.2">
      <c r="A16" s="32"/>
      <c r="B16" s="32"/>
      <c r="C16" s="32"/>
      <c r="D16" s="32" t="s">
        <v>8</v>
      </c>
      <c r="E16" s="32"/>
      <c r="F16" s="32"/>
      <c r="G16" s="32"/>
      <c r="H16" s="35" t="s">
        <v>9</v>
      </c>
      <c r="I16" s="36"/>
      <c r="J16" s="36"/>
      <c r="K16" s="36"/>
      <c r="L16" s="36"/>
      <c r="M16" s="36"/>
      <c r="N16" s="32" t="s">
        <v>6</v>
      </c>
      <c r="O16" s="32"/>
      <c r="P16" s="32" t="s">
        <v>7</v>
      </c>
      <c r="Q16" s="32"/>
      <c r="R16" s="32" t="s">
        <v>3</v>
      </c>
      <c r="S16" s="32"/>
      <c r="T16" s="32"/>
      <c r="U16" s="32"/>
      <c r="V16" s="32" t="s">
        <v>4</v>
      </c>
      <c r="W16" s="32"/>
      <c r="X16" s="32"/>
      <c r="Y16" s="32"/>
      <c r="Z16" s="32" t="s">
        <v>5</v>
      </c>
      <c r="AA16" s="32"/>
    </row>
    <row r="17" spans="1:27" s="15" customFormat="1" ht="186.75" customHeight="1" x14ac:dyDescent="0.2">
      <c r="A17" s="32"/>
      <c r="B17" s="32"/>
      <c r="C17" s="32"/>
      <c r="D17" s="38" t="s">
        <v>111</v>
      </c>
      <c r="E17" s="38"/>
      <c r="F17" s="39" t="s">
        <v>112</v>
      </c>
      <c r="G17" s="40"/>
      <c r="H17" s="38" t="s">
        <v>113</v>
      </c>
      <c r="I17" s="38"/>
      <c r="J17" s="38" t="s">
        <v>114</v>
      </c>
      <c r="K17" s="38"/>
      <c r="L17" s="38" t="s">
        <v>115</v>
      </c>
      <c r="M17" s="38"/>
      <c r="N17" s="38" t="s">
        <v>117</v>
      </c>
      <c r="O17" s="38"/>
      <c r="P17" s="38" t="s">
        <v>118</v>
      </c>
      <c r="Q17" s="38"/>
      <c r="R17" s="41" t="s">
        <v>119</v>
      </c>
      <c r="S17" s="41"/>
      <c r="T17" s="41" t="s">
        <v>120</v>
      </c>
      <c r="U17" s="41"/>
      <c r="V17" s="37" t="s">
        <v>121</v>
      </c>
      <c r="W17" s="37"/>
      <c r="X17" s="37" t="s">
        <v>122</v>
      </c>
      <c r="Y17" s="37"/>
      <c r="Z17" s="37" t="s">
        <v>123</v>
      </c>
      <c r="AA17" s="37"/>
    </row>
    <row r="18" spans="1:27" ht="87" customHeight="1" x14ac:dyDescent="0.2">
      <c r="A18" s="32"/>
      <c r="B18" s="32"/>
      <c r="C18" s="32"/>
      <c r="D18" s="6" t="s">
        <v>124</v>
      </c>
      <c r="E18" s="6" t="s">
        <v>126</v>
      </c>
      <c r="F18" s="6" t="s">
        <v>124</v>
      </c>
      <c r="G18" s="6" t="s">
        <v>126</v>
      </c>
      <c r="H18" s="6" t="s">
        <v>124</v>
      </c>
      <c r="I18" s="6" t="s">
        <v>126</v>
      </c>
      <c r="J18" s="6" t="s">
        <v>124</v>
      </c>
      <c r="K18" s="6" t="s">
        <v>126</v>
      </c>
      <c r="L18" s="6" t="s">
        <v>124</v>
      </c>
      <c r="M18" s="6" t="s">
        <v>126</v>
      </c>
      <c r="N18" s="6" t="s">
        <v>124</v>
      </c>
      <c r="O18" s="6" t="s">
        <v>126</v>
      </c>
      <c r="P18" s="6" t="s">
        <v>124</v>
      </c>
      <c r="Q18" s="6" t="s">
        <v>126</v>
      </c>
      <c r="R18" s="6" t="s">
        <v>124</v>
      </c>
      <c r="S18" s="6" t="s">
        <v>126</v>
      </c>
      <c r="T18" s="6" t="s">
        <v>124</v>
      </c>
      <c r="U18" s="6" t="s">
        <v>126</v>
      </c>
      <c r="V18" s="6" t="s">
        <v>124</v>
      </c>
      <c r="W18" s="6" t="s">
        <v>126</v>
      </c>
      <c r="X18" s="6" t="s">
        <v>124</v>
      </c>
      <c r="Y18" s="6" t="s">
        <v>126</v>
      </c>
      <c r="Z18" s="6" t="s">
        <v>124</v>
      </c>
      <c r="AA18" s="6" t="s">
        <v>126</v>
      </c>
    </row>
    <row r="19" spans="1:27" s="19" customFormat="1" ht="15.75" x14ac:dyDescent="0.25">
      <c r="A19" s="16">
        <v>1</v>
      </c>
      <c r="B19" s="17">
        <v>2</v>
      </c>
      <c r="C19" s="16">
        <v>3</v>
      </c>
      <c r="D19" s="18" t="s">
        <v>14</v>
      </c>
      <c r="E19" s="18" t="s">
        <v>15</v>
      </c>
      <c r="F19" s="18" t="s">
        <v>16</v>
      </c>
      <c r="G19" s="18" t="s">
        <v>25</v>
      </c>
      <c r="H19" s="18" t="s">
        <v>10</v>
      </c>
      <c r="I19" s="18" t="s">
        <v>11</v>
      </c>
      <c r="J19" s="18" t="s">
        <v>17</v>
      </c>
      <c r="K19" s="18" t="s">
        <v>18</v>
      </c>
      <c r="L19" s="18" t="s">
        <v>35</v>
      </c>
      <c r="M19" s="18" t="s">
        <v>116</v>
      </c>
      <c r="N19" s="18" t="s">
        <v>12</v>
      </c>
      <c r="O19" s="18" t="s">
        <v>13</v>
      </c>
      <c r="P19" s="18" t="s">
        <v>19</v>
      </c>
      <c r="Q19" s="18" t="s">
        <v>20</v>
      </c>
      <c r="R19" s="18" t="s">
        <v>21</v>
      </c>
      <c r="S19" s="18" t="s">
        <v>22</v>
      </c>
      <c r="T19" s="18" t="s">
        <v>23</v>
      </c>
      <c r="U19" s="18" t="s">
        <v>24</v>
      </c>
      <c r="V19" s="18" t="s">
        <v>26</v>
      </c>
      <c r="W19" s="18" t="s">
        <v>27</v>
      </c>
      <c r="X19" s="18" t="s">
        <v>28</v>
      </c>
      <c r="Y19" s="18" t="s">
        <v>29</v>
      </c>
      <c r="Z19" s="18" t="s">
        <v>30</v>
      </c>
      <c r="AA19" s="18" t="s">
        <v>31</v>
      </c>
    </row>
    <row r="20" spans="1:27" s="19" customFormat="1" ht="31.5" x14ac:dyDescent="0.25">
      <c r="A20" s="3" t="s">
        <v>62</v>
      </c>
      <c r="B20" s="20" t="s">
        <v>61</v>
      </c>
      <c r="C20" s="16" t="s">
        <v>187</v>
      </c>
      <c r="D20" s="4">
        <f>SUM(D21:D26)</f>
        <v>0</v>
      </c>
      <c r="E20" s="4">
        <f t="shared" ref="E20:AA20" si="0">SUM(E21:E26)</f>
        <v>0</v>
      </c>
      <c r="F20" s="4">
        <f t="shared" si="0"/>
        <v>0</v>
      </c>
      <c r="G20" s="4">
        <f t="shared" si="0"/>
        <v>0</v>
      </c>
      <c r="H20" s="4">
        <f t="shared" si="0"/>
        <v>0</v>
      </c>
      <c r="I20" s="4">
        <f t="shared" si="0"/>
        <v>0</v>
      </c>
      <c r="J20" s="4">
        <f t="shared" si="0"/>
        <v>0</v>
      </c>
      <c r="K20" s="4">
        <f t="shared" si="0"/>
        <v>0</v>
      </c>
      <c r="L20" s="4">
        <f t="shared" si="0"/>
        <v>0</v>
      </c>
      <c r="M20" s="4">
        <f t="shared" si="0"/>
        <v>0</v>
      </c>
      <c r="N20" s="4">
        <f t="shared" si="0"/>
        <v>0</v>
      </c>
      <c r="O20" s="4">
        <f t="shared" si="0"/>
        <v>0</v>
      </c>
      <c r="P20" s="4">
        <f t="shared" si="0"/>
        <v>0</v>
      </c>
      <c r="Q20" s="4">
        <f t="shared" si="0"/>
        <v>0</v>
      </c>
      <c r="R20" s="4">
        <f t="shared" si="0"/>
        <v>0</v>
      </c>
      <c r="S20" s="4">
        <f t="shared" si="0"/>
        <v>0</v>
      </c>
      <c r="T20" s="4">
        <f>T21+T22+T23+T24+T25+T26</f>
        <v>0</v>
      </c>
      <c r="U20" s="4">
        <v>0</v>
      </c>
      <c r="V20" s="4">
        <v>0</v>
      </c>
      <c r="W20" s="4">
        <v>0</v>
      </c>
      <c r="X20" s="4">
        <f>X21+X22+X23+X24+X25+X26</f>
        <v>295.12170000000003</v>
      </c>
      <c r="Y20" s="4">
        <v>0</v>
      </c>
      <c r="Z20" s="4">
        <f t="shared" si="0"/>
        <v>0</v>
      </c>
      <c r="AA20" s="4">
        <f t="shared" si="0"/>
        <v>0</v>
      </c>
    </row>
    <row r="21" spans="1:27" ht="15.75" x14ac:dyDescent="0.2">
      <c r="A21" s="16">
        <v>0.1</v>
      </c>
      <c r="B21" s="21" t="s">
        <v>63</v>
      </c>
      <c r="C21" s="16" t="s">
        <v>110</v>
      </c>
      <c r="D21" s="4">
        <f>D28</f>
        <v>0</v>
      </c>
      <c r="E21" s="4">
        <f t="shared" ref="E21:AA21" si="1">E28</f>
        <v>0</v>
      </c>
      <c r="F21" s="4">
        <f t="shared" si="1"/>
        <v>0</v>
      </c>
      <c r="G21" s="4">
        <f t="shared" si="1"/>
        <v>0</v>
      </c>
      <c r="H21" s="4">
        <f t="shared" si="1"/>
        <v>0</v>
      </c>
      <c r="I21" s="4">
        <f t="shared" si="1"/>
        <v>0</v>
      </c>
      <c r="J21" s="4">
        <f t="shared" si="1"/>
        <v>0</v>
      </c>
      <c r="K21" s="4">
        <f t="shared" si="1"/>
        <v>0</v>
      </c>
      <c r="L21" s="4">
        <f t="shared" si="1"/>
        <v>0</v>
      </c>
      <c r="M21" s="4">
        <f t="shared" si="1"/>
        <v>0</v>
      </c>
      <c r="N21" s="4">
        <f t="shared" si="1"/>
        <v>0</v>
      </c>
      <c r="O21" s="4">
        <f t="shared" si="1"/>
        <v>0</v>
      </c>
      <c r="P21" s="4">
        <f t="shared" si="1"/>
        <v>0</v>
      </c>
      <c r="Q21" s="4">
        <f t="shared" si="1"/>
        <v>0</v>
      </c>
      <c r="R21" s="4">
        <f t="shared" si="1"/>
        <v>0</v>
      </c>
      <c r="S21" s="4">
        <f t="shared" si="1"/>
        <v>0</v>
      </c>
      <c r="T21" s="4">
        <f>T28</f>
        <v>0</v>
      </c>
      <c r="U21" s="4">
        <f t="shared" si="1"/>
        <v>0</v>
      </c>
      <c r="V21" s="4">
        <f>V28</f>
        <v>0</v>
      </c>
      <c r="W21" s="4">
        <f t="shared" si="1"/>
        <v>0</v>
      </c>
      <c r="X21" s="4">
        <f t="shared" si="1"/>
        <v>0</v>
      </c>
      <c r="Y21" s="4">
        <f t="shared" si="1"/>
        <v>0</v>
      </c>
      <c r="Z21" s="4">
        <f t="shared" si="1"/>
        <v>0</v>
      </c>
      <c r="AA21" s="4">
        <f t="shared" si="1"/>
        <v>0</v>
      </c>
    </row>
    <row r="22" spans="1:27" ht="31.5" x14ac:dyDescent="0.2">
      <c r="A22" s="16">
        <v>0.2</v>
      </c>
      <c r="B22" s="21" t="s">
        <v>64</v>
      </c>
      <c r="C22" s="16" t="s">
        <v>110</v>
      </c>
      <c r="D22" s="4">
        <f>D48</f>
        <v>0</v>
      </c>
      <c r="E22" s="4">
        <f t="shared" ref="E22:AA22" si="2">E48</f>
        <v>0</v>
      </c>
      <c r="F22" s="4">
        <f t="shared" si="2"/>
        <v>0</v>
      </c>
      <c r="G22" s="4">
        <f t="shared" si="2"/>
        <v>0</v>
      </c>
      <c r="H22" s="4">
        <f t="shared" si="2"/>
        <v>0</v>
      </c>
      <c r="I22" s="4">
        <f t="shared" si="2"/>
        <v>0</v>
      </c>
      <c r="J22" s="4">
        <f t="shared" si="2"/>
        <v>0</v>
      </c>
      <c r="K22" s="4">
        <f t="shared" si="2"/>
        <v>0</v>
      </c>
      <c r="L22" s="4">
        <f t="shared" si="2"/>
        <v>0</v>
      </c>
      <c r="M22" s="4">
        <f t="shared" si="2"/>
        <v>0</v>
      </c>
      <c r="N22" s="4">
        <f t="shared" si="2"/>
        <v>0</v>
      </c>
      <c r="O22" s="4">
        <f t="shared" si="2"/>
        <v>0</v>
      </c>
      <c r="P22" s="4">
        <f t="shared" si="2"/>
        <v>0</v>
      </c>
      <c r="Q22" s="4">
        <f t="shared" si="2"/>
        <v>0</v>
      </c>
      <c r="R22" s="4">
        <f t="shared" si="2"/>
        <v>0</v>
      </c>
      <c r="S22" s="4">
        <f t="shared" si="2"/>
        <v>0</v>
      </c>
      <c r="T22" s="4">
        <f t="shared" si="2"/>
        <v>0</v>
      </c>
      <c r="U22" s="4">
        <f t="shared" si="2"/>
        <v>0</v>
      </c>
      <c r="V22" s="4">
        <v>0</v>
      </c>
      <c r="W22" s="4">
        <f t="shared" si="2"/>
        <v>0</v>
      </c>
      <c r="X22" s="4">
        <f>X48</f>
        <v>27.37</v>
      </c>
      <c r="Y22" s="4">
        <v>0</v>
      </c>
      <c r="Z22" s="4">
        <f t="shared" si="2"/>
        <v>0</v>
      </c>
      <c r="AA22" s="4">
        <f t="shared" si="2"/>
        <v>0</v>
      </c>
    </row>
    <row r="23" spans="1:27" ht="67.5" customHeight="1" x14ac:dyDescent="0.2">
      <c r="A23" s="16">
        <v>0.3</v>
      </c>
      <c r="B23" s="21" t="s">
        <v>65</v>
      </c>
      <c r="C23" s="16" t="s">
        <v>110</v>
      </c>
      <c r="D23" s="4">
        <f t="shared" ref="D23:AA23" si="3">D70</f>
        <v>0</v>
      </c>
      <c r="E23" s="4">
        <f t="shared" si="3"/>
        <v>0</v>
      </c>
      <c r="F23" s="4">
        <f t="shared" si="3"/>
        <v>0</v>
      </c>
      <c r="G23" s="4">
        <f t="shared" si="3"/>
        <v>0</v>
      </c>
      <c r="H23" s="4">
        <f t="shared" si="3"/>
        <v>0</v>
      </c>
      <c r="I23" s="4">
        <f t="shared" si="3"/>
        <v>0</v>
      </c>
      <c r="J23" s="4">
        <f t="shared" si="3"/>
        <v>0</v>
      </c>
      <c r="K23" s="4">
        <f t="shared" si="3"/>
        <v>0</v>
      </c>
      <c r="L23" s="4">
        <f t="shared" si="3"/>
        <v>0</v>
      </c>
      <c r="M23" s="4">
        <f t="shared" si="3"/>
        <v>0</v>
      </c>
      <c r="N23" s="4">
        <f t="shared" si="3"/>
        <v>0</v>
      </c>
      <c r="O23" s="4">
        <f t="shared" si="3"/>
        <v>0</v>
      </c>
      <c r="P23" s="4">
        <f t="shared" si="3"/>
        <v>0</v>
      </c>
      <c r="Q23" s="4">
        <f t="shared" si="3"/>
        <v>0</v>
      </c>
      <c r="R23" s="4">
        <f t="shared" si="3"/>
        <v>0</v>
      </c>
      <c r="S23" s="4">
        <f t="shared" si="3"/>
        <v>0</v>
      </c>
      <c r="T23" s="4">
        <f>T70</f>
        <v>0</v>
      </c>
      <c r="U23" s="4">
        <f t="shared" si="3"/>
        <v>0</v>
      </c>
      <c r="V23" s="4">
        <f t="shared" si="3"/>
        <v>0</v>
      </c>
      <c r="W23" s="4">
        <f t="shared" si="3"/>
        <v>0</v>
      </c>
      <c r="X23" s="4">
        <f t="shared" si="3"/>
        <v>0</v>
      </c>
      <c r="Y23" s="4">
        <f t="shared" si="3"/>
        <v>0</v>
      </c>
      <c r="Z23" s="4">
        <f t="shared" si="3"/>
        <v>0</v>
      </c>
      <c r="AA23" s="4">
        <f t="shared" si="3"/>
        <v>0</v>
      </c>
    </row>
    <row r="24" spans="1:27" ht="33" customHeight="1" x14ac:dyDescent="0.2">
      <c r="A24" s="16">
        <v>0.4</v>
      </c>
      <c r="B24" s="21" t="s">
        <v>66</v>
      </c>
      <c r="C24" s="16" t="s">
        <v>110</v>
      </c>
      <c r="D24" s="4">
        <f t="shared" ref="D24:AA24" si="4">D73</f>
        <v>0</v>
      </c>
      <c r="E24" s="4">
        <f t="shared" si="4"/>
        <v>0</v>
      </c>
      <c r="F24" s="4">
        <f t="shared" si="4"/>
        <v>0</v>
      </c>
      <c r="G24" s="4">
        <f t="shared" si="4"/>
        <v>0</v>
      </c>
      <c r="H24" s="4">
        <f t="shared" si="4"/>
        <v>0</v>
      </c>
      <c r="I24" s="4">
        <f t="shared" si="4"/>
        <v>0</v>
      </c>
      <c r="J24" s="4">
        <f t="shared" si="4"/>
        <v>0</v>
      </c>
      <c r="K24" s="4">
        <f t="shared" si="4"/>
        <v>0</v>
      </c>
      <c r="L24" s="4">
        <f t="shared" si="4"/>
        <v>0</v>
      </c>
      <c r="M24" s="4">
        <f t="shared" si="4"/>
        <v>0</v>
      </c>
      <c r="N24" s="4">
        <f t="shared" si="4"/>
        <v>0</v>
      </c>
      <c r="O24" s="4">
        <f t="shared" si="4"/>
        <v>0</v>
      </c>
      <c r="P24" s="4">
        <f t="shared" si="4"/>
        <v>0</v>
      </c>
      <c r="Q24" s="4">
        <f t="shared" si="4"/>
        <v>0</v>
      </c>
      <c r="R24" s="4">
        <f t="shared" si="4"/>
        <v>0</v>
      </c>
      <c r="S24" s="4">
        <f t="shared" si="4"/>
        <v>0</v>
      </c>
      <c r="T24" s="4">
        <f t="shared" si="4"/>
        <v>0</v>
      </c>
      <c r="U24" s="4">
        <f t="shared" si="4"/>
        <v>0</v>
      </c>
      <c r="V24" s="4">
        <v>0</v>
      </c>
      <c r="W24" s="4">
        <f t="shared" si="4"/>
        <v>0</v>
      </c>
      <c r="X24" s="4">
        <f t="shared" si="4"/>
        <v>37.260000000000005</v>
      </c>
      <c r="Y24" s="4">
        <f t="shared" si="4"/>
        <v>0</v>
      </c>
      <c r="Z24" s="4">
        <f t="shared" si="4"/>
        <v>0</v>
      </c>
      <c r="AA24" s="4">
        <f t="shared" si="4"/>
        <v>0</v>
      </c>
    </row>
    <row r="25" spans="1:27" ht="47.25" x14ac:dyDescent="0.2">
      <c r="A25" s="16">
        <v>0.5</v>
      </c>
      <c r="B25" s="21" t="s">
        <v>67</v>
      </c>
      <c r="C25" s="16" t="s">
        <v>110</v>
      </c>
      <c r="D25" s="4">
        <f t="shared" ref="D25:AA26" si="5">D79</f>
        <v>0</v>
      </c>
      <c r="E25" s="4">
        <f t="shared" si="5"/>
        <v>0</v>
      </c>
      <c r="F25" s="4">
        <f t="shared" si="5"/>
        <v>0</v>
      </c>
      <c r="G25" s="4">
        <f t="shared" si="5"/>
        <v>0</v>
      </c>
      <c r="H25" s="4">
        <f t="shared" si="5"/>
        <v>0</v>
      </c>
      <c r="I25" s="4">
        <f t="shared" si="5"/>
        <v>0</v>
      </c>
      <c r="J25" s="4">
        <f t="shared" si="5"/>
        <v>0</v>
      </c>
      <c r="K25" s="4">
        <f t="shared" si="5"/>
        <v>0</v>
      </c>
      <c r="L25" s="4">
        <f t="shared" si="5"/>
        <v>0</v>
      </c>
      <c r="M25" s="4">
        <f t="shared" si="5"/>
        <v>0</v>
      </c>
      <c r="N25" s="4">
        <f t="shared" si="5"/>
        <v>0</v>
      </c>
      <c r="O25" s="4">
        <f t="shared" si="5"/>
        <v>0</v>
      </c>
      <c r="P25" s="4">
        <f t="shared" si="5"/>
        <v>0</v>
      </c>
      <c r="Q25" s="4">
        <f t="shared" si="5"/>
        <v>0</v>
      </c>
      <c r="R25" s="4">
        <f t="shared" si="5"/>
        <v>0</v>
      </c>
      <c r="S25" s="4">
        <f t="shared" si="5"/>
        <v>0</v>
      </c>
      <c r="T25" s="4">
        <f t="shared" si="5"/>
        <v>0</v>
      </c>
      <c r="U25" s="4">
        <f t="shared" si="5"/>
        <v>0</v>
      </c>
      <c r="V25" s="4">
        <f t="shared" si="5"/>
        <v>0</v>
      </c>
      <c r="W25" s="4">
        <f t="shared" si="5"/>
        <v>0</v>
      </c>
      <c r="X25" s="4">
        <f t="shared" si="5"/>
        <v>0</v>
      </c>
      <c r="Y25" s="4">
        <f t="shared" si="5"/>
        <v>0</v>
      </c>
      <c r="Z25" s="4">
        <f t="shared" si="5"/>
        <v>0</v>
      </c>
      <c r="AA25" s="4">
        <f t="shared" si="5"/>
        <v>0</v>
      </c>
    </row>
    <row r="26" spans="1:27" ht="31.5" x14ac:dyDescent="0.2">
      <c r="A26" s="16">
        <v>0.6</v>
      </c>
      <c r="B26" s="21" t="s">
        <v>68</v>
      </c>
      <c r="C26" s="16" t="s">
        <v>110</v>
      </c>
      <c r="D26" s="4">
        <f t="shared" si="5"/>
        <v>0</v>
      </c>
      <c r="E26" s="4">
        <f t="shared" si="5"/>
        <v>0</v>
      </c>
      <c r="F26" s="4">
        <f t="shared" si="5"/>
        <v>0</v>
      </c>
      <c r="G26" s="4">
        <f t="shared" si="5"/>
        <v>0</v>
      </c>
      <c r="H26" s="4">
        <f t="shared" si="5"/>
        <v>0</v>
      </c>
      <c r="I26" s="4">
        <f t="shared" si="5"/>
        <v>0</v>
      </c>
      <c r="J26" s="4">
        <f t="shared" si="5"/>
        <v>0</v>
      </c>
      <c r="K26" s="4">
        <f t="shared" si="5"/>
        <v>0</v>
      </c>
      <c r="L26" s="4">
        <f t="shared" si="5"/>
        <v>0</v>
      </c>
      <c r="M26" s="4">
        <f t="shared" si="5"/>
        <v>0</v>
      </c>
      <c r="N26" s="4">
        <f t="shared" si="5"/>
        <v>0</v>
      </c>
      <c r="O26" s="4">
        <f t="shared" si="5"/>
        <v>0</v>
      </c>
      <c r="P26" s="4">
        <f t="shared" si="5"/>
        <v>0</v>
      </c>
      <c r="Q26" s="4">
        <f t="shared" si="5"/>
        <v>0</v>
      </c>
      <c r="R26" s="4">
        <f t="shared" si="5"/>
        <v>0</v>
      </c>
      <c r="S26" s="4">
        <f t="shared" si="5"/>
        <v>0</v>
      </c>
      <c r="T26" s="4">
        <f t="shared" si="5"/>
        <v>0</v>
      </c>
      <c r="U26" s="4">
        <f t="shared" si="5"/>
        <v>0</v>
      </c>
      <c r="V26" s="4">
        <v>0</v>
      </c>
      <c r="W26" s="4">
        <v>0</v>
      </c>
      <c r="X26" s="4">
        <f>X80</f>
        <v>230.49170000000001</v>
      </c>
      <c r="Y26" s="4">
        <v>0</v>
      </c>
      <c r="Z26" s="4">
        <v>0</v>
      </c>
      <c r="AA26" s="4">
        <v>0</v>
      </c>
    </row>
    <row r="27" spans="1:27" ht="24.75" customHeight="1" x14ac:dyDescent="0.2">
      <c r="A27" s="22">
        <v>1</v>
      </c>
      <c r="B27" s="20" t="s">
        <v>192</v>
      </c>
      <c r="C27" s="25" t="s">
        <v>187</v>
      </c>
      <c r="D27" s="26">
        <f>D28+D48+D70+D73+D79+D80</f>
        <v>0</v>
      </c>
      <c r="E27" s="26">
        <f t="shared" ref="E27:AA27" si="6">E28+E48+E70+E73+E79+E80</f>
        <v>0</v>
      </c>
      <c r="F27" s="26">
        <f t="shared" si="6"/>
        <v>0</v>
      </c>
      <c r="G27" s="26">
        <f t="shared" si="6"/>
        <v>0</v>
      </c>
      <c r="H27" s="26">
        <f t="shared" si="6"/>
        <v>0</v>
      </c>
      <c r="I27" s="26">
        <f t="shared" si="6"/>
        <v>0</v>
      </c>
      <c r="J27" s="26">
        <f t="shared" si="6"/>
        <v>0</v>
      </c>
      <c r="K27" s="26">
        <f t="shared" si="6"/>
        <v>0</v>
      </c>
      <c r="L27" s="26">
        <f t="shared" si="6"/>
        <v>0</v>
      </c>
      <c r="M27" s="26">
        <f t="shared" si="6"/>
        <v>0</v>
      </c>
      <c r="N27" s="26">
        <f t="shared" si="6"/>
        <v>0</v>
      </c>
      <c r="O27" s="26">
        <f t="shared" si="6"/>
        <v>0</v>
      </c>
      <c r="P27" s="26">
        <f t="shared" si="6"/>
        <v>0</v>
      </c>
      <c r="Q27" s="26">
        <f t="shared" si="6"/>
        <v>0</v>
      </c>
      <c r="R27" s="26">
        <f t="shared" si="6"/>
        <v>0</v>
      </c>
      <c r="S27" s="26">
        <f t="shared" si="6"/>
        <v>0</v>
      </c>
      <c r="T27" s="26">
        <f t="shared" si="6"/>
        <v>0</v>
      </c>
      <c r="U27" s="26">
        <f t="shared" si="6"/>
        <v>0</v>
      </c>
      <c r="V27" s="26">
        <f t="shared" si="6"/>
        <v>0</v>
      </c>
      <c r="W27" s="26">
        <f t="shared" si="6"/>
        <v>0</v>
      </c>
      <c r="X27" s="26">
        <f t="shared" si="6"/>
        <v>295.12170000000003</v>
      </c>
      <c r="Y27" s="26">
        <f t="shared" si="6"/>
        <v>0</v>
      </c>
      <c r="Z27" s="26">
        <f t="shared" si="6"/>
        <v>0</v>
      </c>
      <c r="AA27" s="26">
        <f t="shared" si="6"/>
        <v>0</v>
      </c>
    </row>
    <row r="28" spans="1:27" ht="31.5" x14ac:dyDescent="0.2">
      <c r="A28" s="22">
        <v>1.1000000000000001</v>
      </c>
      <c r="B28" s="21" t="s">
        <v>69</v>
      </c>
      <c r="C28" s="16" t="s">
        <v>110</v>
      </c>
      <c r="D28" s="4">
        <f>D32+D34+D35+D38+D39+D40+D42+D43+D44+D46+D47</f>
        <v>0</v>
      </c>
      <c r="E28" s="4">
        <f>E32+E34+E35+E38+E39+E40+E42+E43+E44+E46+E47</f>
        <v>0</v>
      </c>
      <c r="F28" s="4">
        <f>+F29+F33+F36+F45</f>
        <v>0</v>
      </c>
      <c r="G28" s="4">
        <f t="shared" ref="G28:AA28" si="7">+G29+G33+G36+G45</f>
        <v>0</v>
      </c>
      <c r="H28" s="4">
        <f t="shared" si="7"/>
        <v>0</v>
      </c>
      <c r="I28" s="4">
        <f t="shared" si="7"/>
        <v>0</v>
      </c>
      <c r="J28" s="4">
        <f t="shared" si="7"/>
        <v>0</v>
      </c>
      <c r="K28" s="4">
        <f t="shared" si="7"/>
        <v>0</v>
      </c>
      <c r="L28" s="4">
        <f t="shared" si="7"/>
        <v>0</v>
      </c>
      <c r="M28" s="4">
        <f t="shared" si="7"/>
        <v>0</v>
      </c>
      <c r="N28" s="4">
        <f t="shared" si="7"/>
        <v>0</v>
      </c>
      <c r="O28" s="4">
        <f t="shared" si="7"/>
        <v>0</v>
      </c>
      <c r="P28" s="4">
        <f t="shared" si="7"/>
        <v>0</v>
      </c>
      <c r="Q28" s="4">
        <f t="shared" si="7"/>
        <v>0</v>
      </c>
      <c r="R28" s="4">
        <f t="shared" si="7"/>
        <v>0</v>
      </c>
      <c r="S28" s="4">
        <f t="shared" si="7"/>
        <v>0</v>
      </c>
      <c r="T28" s="4">
        <f>+T29+T33+T36+T45</f>
        <v>0</v>
      </c>
      <c r="U28" s="4">
        <f t="shared" si="7"/>
        <v>0</v>
      </c>
      <c r="V28" s="4">
        <f t="shared" si="7"/>
        <v>0</v>
      </c>
      <c r="W28" s="4">
        <f t="shared" si="7"/>
        <v>0</v>
      </c>
      <c r="X28" s="4">
        <f t="shared" si="7"/>
        <v>0</v>
      </c>
      <c r="Y28" s="4">
        <f t="shared" si="7"/>
        <v>0</v>
      </c>
      <c r="Z28" s="4">
        <f t="shared" si="7"/>
        <v>0</v>
      </c>
      <c r="AA28" s="4">
        <f t="shared" si="7"/>
        <v>0</v>
      </c>
    </row>
    <row r="29" spans="1:27" ht="47.25" x14ac:dyDescent="0.2">
      <c r="A29" s="23" t="s">
        <v>37</v>
      </c>
      <c r="B29" s="21" t="s">
        <v>70</v>
      </c>
      <c r="C29" s="16" t="s">
        <v>110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4">
        <v>0</v>
      </c>
      <c r="R29" s="4">
        <v>0</v>
      </c>
      <c r="S29" s="4">
        <v>0</v>
      </c>
      <c r="T29" s="4">
        <v>0</v>
      </c>
      <c r="U29" s="4">
        <v>0</v>
      </c>
      <c r="V29" s="4">
        <v>0</v>
      </c>
      <c r="W29" s="4">
        <v>0</v>
      </c>
      <c r="X29" s="4">
        <v>0</v>
      </c>
      <c r="Y29" s="4">
        <v>0</v>
      </c>
      <c r="Z29" s="4">
        <v>0</v>
      </c>
      <c r="AA29" s="4">
        <v>0</v>
      </c>
    </row>
    <row r="30" spans="1:27" ht="78.75" x14ac:dyDescent="0.2">
      <c r="A30" s="24" t="s">
        <v>44</v>
      </c>
      <c r="B30" s="21" t="s">
        <v>71</v>
      </c>
      <c r="C30" s="16" t="s">
        <v>110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4">
        <v>0</v>
      </c>
    </row>
    <row r="31" spans="1:27" ht="78.75" x14ac:dyDescent="0.2">
      <c r="A31" s="24" t="s">
        <v>45</v>
      </c>
      <c r="B31" s="21" t="s">
        <v>72</v>
      </c>
      <c r="C31" s="16" t="s">
        <v>110</v>
      </c>
      <c r="D31" s="4">
        <v>0</v>
      </c>
      <c r="E31" s="4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  <c r="L31" s="4">
        <v>0</v>
      </c>
      <c r="M31" s="4">
        <v>0</v>
      </c>
      <c r="N31" s="4">
        <v>0</v>
      </c>
      <c r="O31" s="4">
        <v>0</v>
      </c>
      <c r="P31" s="4">
        <v>0</v>
      </c>
      <c r="Q31" s="4">
        <v>0</v>
      </c>
      <c r="R31" s="4">
        <v>0</v>
      </c>
      <c r="S31" s="4">
        <v>0</v>
      </c>
      <c r="T31" s="4">
        <v>0</v>
      </c>
      <c r="U31" s="4">
        <v>0</v>
      </c>
      <c r="V31" s="4">
        <v>0</v>
      </c>
      <c r="W31" s="4">
        <v>0</v>
      </c>
      <c r="X31" s="4">
        <v>0</v>
      </c>
      <c r="Y31" s="4">
        <v>0</v>
      </c>
      <c r="Z31" s="4">
        <v>0</v>
      </c>
      <c r="AA31" s="4">
        <v>0</v>
      </c>
    </row>
    <row r="32" spans="1:27" ht="63" x14ac:dyDescent="0.2">
      <c r="A32" s="3" t="s">
        <v>46</v>
      </c>
      <c r="B32" s="21" t="s">
        <v>73</v>
      </c>
      <c r="C32" s="16" t="s">
        <v>110</v>
      </c>
      <c r="D32" s="4">
        <v>0</v>
      </c>
      <c r="E32" s="4">
        <v>0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">
        <v>0</v>
      </c>
      <c r="M32" s="4">
        <v>0</v>
      </c>
      <c r="N32" s="4">
        <v>0</v>
      </c>
      <c r="O32" s="4">
        <v>0</v>
      </c>
      <c r="P32" s="4">
        <v>0</v>
      </c>
      <c r="Q32" s="4">
        <v>0</v>
      </c>
      <c r="R32" s="4">
        <v>0</v>
      </c>
      <c r="S32" s="4">
        <v>0</v>
      </c>
      <c r="T32" s="4">
        <v>0</v>
      </c>
      <c r="U32" s="4">
        <v>0</v>
      </c>
      <c r="V32" s="4">
        <v>0</v>
      </c>
      <c r="W32" s="4">
        <v>0</v>
      </c>
      <c r="X32" s="4">
        <v>0</v>
      </c>
      <c r="Y32" s="4">
        <v>0</v>
      </c>
      <c r="Z32" s="4">
        <v>0</v>
      </c>
      <c r="AA32" s="4">
        <v>0</v>
      </c>
    </row>
    <row r="33" spans="1:27" ht="47.25" x14ac:dyDescent="0.2">
      <c r="A33" s="5" t="s">
        <v>38</v>
      </c>
      <c r="B33" s="21" t="s">
        <v>74</v>
      </c>
      <c r="C33" s="16" t="s">
        <v>110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4">
        <v>0</v>
      </c>
      <c r="S33" s="4">
        <v>0</v>
      </c>
      <c r="T33" s="4">
        <v>0</v>
      </c>
      <c r="U33" s="4">
        <v>0</v>
      </c>
      <c r="V33" s="4">
        <v>0</v>
      </c>
      <c r="W33" s="4">
        <v>0</v>
      </c>
      <c r="X33" s="4">
        <v>0</v>
      </c>
      <c r="Y33" s="4">
        <v>0</v>
      </c>
      <c r="Z33" s="4">
        <v>0</v>
      </c>
      <c r="AA33" s="4">
        <v>0</v>
      </c>
    </row>
    <row r="34" spans="1:27" ht="78.75" x14ac:dyDescent="0.2">
      <c r="A34" s="3" t="s">
        <v>47</v>
      </c>
      <c r="B34" s="21" t="s">
        <v>75</v>
      </c>
      <c r="C34" s="16" t="s">
        <v>110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  <c r="O34" s="4">
        <v>0</v>
      </c>
      <c r="P34" s="4">
        <v>0</v>
      </c>
      <c r="Q34" s="4">
        <v>0</v>
      </c>
      <c r="R34" s="4">
        <v>0</v>
      </c>
      <c r="S34" s="4">
        <v>0</v>
      </c>
      <c r="T34" s="4">
        <v>0</v>
      </c>
      <c r="U34" s="4">
        <v>0</v>
      </c>
      <c r="V34" s="4">
        <v>0</v>
      </c>
      <c r="W34" s="4">
        <v>0</v>
      </c>
      <c r="X34" s="4">
        <v>0</v>
      </c>
      <c r="Y34" s="4">
        <v>0</v>
      </c>
      <c r="Z34" s="4">
        <v>0</v>
      </c>
      <c r="AA34" s="4">
        <v>0</v>
      </c>
    </row>
    <row r="35" spans="1:27" ht="47.25" x14ac:dyDescent="0.2">
      <c r="A35" s="3" t="s">
        <v>48</v>
      </c>
      <c r="B35" s="21" t="s">
        <v>76</v>
      </c>
      <c r="C35" s="16" t="s">
        <v>110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  <c r="R35" s="4">
        <v>0</v>
      </c>
      <c r="S35" s="4">
        <v>0</v>
      </c>
      <c r="T35" s="4">
        <v>0</v>
      </c>
      <c r="U35" s="4">
        <v>0</v>
      </c>
      <c r="V35" s="4">
        <v>0</v>
      </c>
      <c r="W35" s="4">
        <v>0</v>
      </c>
      <c r="X35" s="4">
        <v>0</v>
      </c>
      <c r="Y35" s="4">
        <v>0</v>
      </c>
      <c r="Z35" s="4">
        <v>0</v>
      </c>
      <c r="AA35" s="4">
        <v>0</v>
      </c>
    </row>
    <row r="36" spans="1:27" ht="63" x14ac:dyDescent="0.2">
      <c r="A36" s="5" t="s">
        <v>39</v>
      </c>
      <c r="B36" s="21" t="s">
        <v>77</v>
      </c>
      <c r="C36" s="16" t="s">
        <v>110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  <c r="R36" s="4">
        <v>0</v>
      </c>
      <c r="S36" s="4">
        <v>0</v>
      </c>
      <c r="T36" s="4">
        <v>0</v>
      </c>
      <c r="U36" s="4">
        <v>0</v>
      </c>
      <c r="V36" s="4">
        <v>0</v>
      </c>
      <c r="W36" s="4">
        <v>0</v>
      </c>
      <c r="X36" s="4">
        <v>0</v>
      </c>
      <c r="Y36" s="4">
        <v>0</v>
      </c>
      <c r="Z36" s="4">
        <v>0</v>
      </c>
      <c r="AA36" s="4">
        <v>0</v>
      </c>
    </row>
    <row r="37" spans="1:27" ht="47.25" x14ac:dyDescent="0.2">
      <c r="A37" s="3" t="s">
        <v>49</v>
      </c>
      <c r="B37" s="21" t="s">
        <v>78</v>
      </c>
      <c r="C37" s="16" t="s">
        <v>110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4">
        <v>0</v>
      </c>
      <c r="L37" s="4">
        <v>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  <c r="R37" s="4">
        <v>0</v>
      </c>
      <c r="S37" s="4">
        <v>0</v>
      </c>
      <c r="T37" s="4">
        <v>0</v>
      </c>
      <c r="U37" s="4">
        <v>0</v>
      </c>
      <c r="V37" s="4">
        <v>0</v>
      </c>
      <c r="W37" s="4">
        <v>0</v>
      </c>
      <c r="X37" s="4">
        <v>0</v>
      </c>
      <c r="Y37" s="4">
        <v>0</v>
      </c>
      <c r="Z37" s="4">
        <v>0</v>
      </c>
      <c r="AA37" s="4">
        <v>0</v>
      </c>
    </row>
    <row r="38" spans="1:27" ht="126" x14ac:dyDescent="0.2">
      <c r="A38" s="3" t="s">
        <v>127</v>
      </c>
      <c r="B38" s="21" t="s">
        <v>79</v>
      </c>
      <c r="C38" s="16" t="s">
        <v>110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4">
        <v>0</v>
      </c>
      <c r="L38" s="4">
        <v>0</v>
      </c>
      <c r="M38" s="4">
        <v>0</v>
      </c>
      <c r="N38" s="4">
        <v>0</v>
      </c>
      <c r="O38" s="4">
        <v>0</v>
      </c>
      <c r="P38" s="4">
        <v>0</v>
      </c>
      <c r="Q38" s="4">
        <v>0</v>
      </c>
      <c r="R38" s="4">
        <v>0</v>
      </c>
      <c r="S38" s="4">
        <v>0</v>
      </c>
      <c r="T38" s="4">
        <v>0</v>
      </c>
      <c r="U38" s="4">
        <v>0</v>
      </c>
      <c r="V38" s="4">
        <v>0</v>
      </c>
      <c r="W38" s="4">
        <v>0</v>
      </c>
      <c r="X38" s="4">
        <v>0</v>
      </c>
      <c r="Y38" s="4">
        <v>0</v>
      </c>
      <c r="Z38" s="4">
        <v>0</v>
      </c>
      <c r="AA38" s="4">
        <v>0</v>
      </c>
    </row>
    <row r="39" spans="1:27" ht="110.25" x14ac:dyDescent="0.2">
      <c r="A39" s="3" t="s">
        <v>128</v>
      </c>
      <c r="B39" s="21" t="s">
        <v>80</v>
      </c>
      <c r="C39" s="16" t="s">
        <v>110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0</v>
      </c>
      <c r="Z39" s="4">
        <v>0</v>
      </c>
      <c r="AA39" s="4">
        <v>0</v>
      </c>
    </row>
    <row r="40" spans="1:27" ht="110.25" x14ac:dyDescent="0.2">
      <c r="A40" s="3" t="s">
        <v>129</v>
      </c>
      <c r="B40" s="21" t="s">
        <v>81</v>
      </c>
      <c r="C40" s="16" t="s">
        <v>110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4">
        <v>0</v>
      </c>
    </row>
    <row r="41" spans="1:27" ht="47.25" x14ac:dyDescent="0.2">
      <c r="A41" s="3" t="s">
        <v>50</v>
      </c>
      <c r="B41" s="21" t="s">
        <v>78</v>
      </c>
      <c r="C41" s="16" t="s">
        <v>110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  <c r="Z41" s="4">
        <v>0</v>
      </c>
      <c r="AA41" s="4">
        <v>0</v>
      </c>
    </row>
    <row r="42" spans="1:27" ht="126" x14ac:dyDescent="0.2">
      <c r="A42" s="3" t="s">
        <v>130</v>
      </c>
      <c r="B42" s="21" t="s">
        <v>79</v>
      </c>
      <c r="C42" s="16" t="s">
        <v>110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4">
        <v>0</v>
      </c>
    </row>
    <row r="43" spans="1:27" ht="110.25" x14ac:dyDescent="0.2">
      <c r="A43" s="3" t="s">
        <v>131</v>
      </c>
      <c r="B43" s="21" t="s">
        <v>80</v>
      </c>
      <c r="C43" s="16" t="s">
        <v>110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  <c r="Z43" s="4">
        <v>0</v>
      </c>
      <c r="AA43" s="4">
        <v>0</v>
      </c>
    </row>
    <row r="44" spans="1:27" ht="110.25" x14ac:dyDescent="0.2">
      <c r="A44" s="3" t="s">
        <v>132</v>
      </c>
      <c r="B44" s="21" t="s">
        <v>82</v>
      </c>
      <c r="C44" s="16" t="s">
        <v>110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R44" s="4">
        <v>0</v>
      </c>
      <c r="S44" s="4">
        <v>0</v>
      </c>
      <c r="T44" s="4">
        <v>0</v>
      </c>
      <c r="U44" s="4">
        <v>0</v>
      </c>
      <c r="V44" s="4">
        <v>0</v>
      </c>
      <c r="W44" s="4">
        <v>0</v>
      </c>
      <c r="X44" s="4">
        <v>0</v>
      </c>
      <c r="Y44" s="4">
        <v>0</v>
      </c>
      <c r="Z44" s="4">
        <v>0</v>
      </c>
      <c r="AA44" s="4">
        <v>0</v>
      </c>
    </row>
    <row r="45" spans="1:27" ht="96.75" customHeight="1" x14ac:dyDescent="0.2">
      <c r="A45" s="5" t="s">
        <v>40</v>
      </c>
      <c r="B45" s="21" t="s">
        <v>83</v>
      </c>
      <c r="C45" s="16" t="s">
        <v>110</v>
      </c>
      <c r="D45" s="4">
        <v>0</v>
      </c>
      <c r="E45" s="4">
        <v>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  <c r="L45" s="4">
        <v>0</v>
      </c>
      <c r="M45" s="4">
        <v>0</v>
      </c>
      <c r="N45" s="4">
        <v>0</v>
      </c>
      <c r="O45" s="4">
        <v>0</v>
      </c>
      <c r="P45" s="4">
        <v>0</v>
      </c>
      <c r="Q45" s="4">
        <v>0</v>
      </c>
      <c r="R45" s="4">
        <v>0</v>
      </c>
      <c r="S45" s="4">
        <v>0</v>
      </c>
      <c r="T45" s="4">
        <v>0</v>
      </c>
      <c r="U45" s="4">
        <v>0</v>
      </c>
      <c r="V45" s="4">
        <v>0</v>
      </c>
      <c r="W45" s="4">
        <v>0</v>
      </c>
      <c r="X45" s="4">
        <v>0</v>
      </c>
      <c r="Y45" s="4">
        <v>0</v>
      </c>
      <c r="Z45" s="4">
        <v>0</v>
      </c>
      <c r="AA45" s="4">
        <v>0</v>
      </c>
    </row>
    <row r="46" spans="1:27" ht="78.75" x14ac:dyDescent="0.2">
      <c r="A46" s="3" t="s">
        <v>51</v>
      </c>
      <c r="B46" s="21" t="s">
        <v>84</v>
      </c>
      <c r="C46" s="16" t="s">
        <v>110</v>
      </c>
      <c r="D46" s="4">
        <v>0</v>
      </c>
      <c r="E46" s="4">
        <v>0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  <c r="L46" s="4">
        <v>0</v>
      </c>
      <c r="M46" s="4">
        <v>0</v>
      </c>
      <c r="N46" s="4">
        <v>0</v>
      </c>
      <c r="O46" s="4">
        <v>0</v>
      </c>
      <c r="P46" s="4">
        <v>0</v>
      </c>
      <c r="Q46" s="4">
        <v>0</v>
      </c>
      <c r="R46" s="4">
        <v>0</v>
      </c>
      <c r="S46" s="4">
        <v>0</v>
      </c>
      <c r="T46" s="4">
        <v>0</v>
      </c>
      <c r="U46" s="4">
        <v>0</v>
      </c>
      <c r="V46" s="4">
        <v>0</v>
      </c>
      <c r="W46" s="4">
        <v>0</v>
      </c>
      <c r="X46" s="4">
        <v>0</v>
      </c>
      <c r="Y46" s="4">
        <v>0</v>
      </c>
      <c r="Z46" s="4">
        <v>0</v>
      </c>
      <c r="AA46" s="4">
        <v>0</v>
      </c>
    </row>
    <row r="47" spans="1:27" ht="78.75" x14ac:dyDescent="0.2">
      <c r="A47" s="3" t="s">
        <v>52</v>
      </c>
      <c r="B47" s="21" t="s">
        <v>85</v>
      </c>
      <c r="C47" s="16" t="s">
        <v>110</v>
      </c>
      <c r="D47" s="4">
        <v>0</v>
      </c>
      <c r="E47" s="4"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4">
        <v>0</v>
      </c>
      <c r="L47" s="4">
        <v>0</v>
      </c>
      <c r="M47" s="4">
        <v>0</v>
      </c>
      <c r="N47" s="4">
        <v>0</v>
      </c>
      <c r="O47" s="4">
        <v>0</v>
      </c>
      <c r="P47" s="4">
        <v>0</v>
      </c>
      <c r="Q47" s="4">
        <v>0</v>
      </c>
      <c r="R47" s="4">
        <v>0</v>
      </c>
      <c r="S47" s="4">
        <v>0</v>
      </c>
      <c r="T47" s="4">
        <v>0</v>
      </c>
      <c r="U47" s="4">
        <v>0</v>
      </c>
      <c r="V47" s="4">
        <v>0</v>
      </c>
      <c r="W47" s="4">
        <v>0</v>
      </c>
      <c r="X47" s="4">
        <v>0</v>
      </c>
      <c r="Y47" s="4">
        <v>0</v>
      </c>
      <c r="Z47" s="4">
        <v>0</v>
      </c>
      <c r="AA47" s="4">
        <v>0</v>
      </c>
    </row>
    <row r="48" spans="1:27" ht="47.25" x14ac:dyDescent="0.2">
      <c r="A48" s="5" t="s">
        <v>36</v>
      </c>
      <c r="B48" s="21" t="s">
        <v>86</v>
      </c>
      <c r="C48" s="16" t="s">
        <v>110</v>
      </c>
      <c r="D48" s="4">
        <f>D50+D51+D56+D58+D66+D68</f>
        <v>0</v>
      </c>
      <c r="E48" s="4">
        <f>E50+E51+E56+E58+E66+E68</f>
        <v>0</v>
      </c>
      <c r="F48" s="4">
        <f t="shared" ref="F48:W48" si="8">+F49+F55+F59+F65</f>
        <v>0</v>
      </c>
      <c r="G48" s="4">
        <f t="shared" si="8"/>
        <v>0</v>
      </c>
      <c r="H48" s="4">
        <f t="shared" si="8"/>
        <v>0</v>
      </c>
      <c r="I48" s="4">
        <f t="shared" si="8"/>
        <v>0</v>
      </c>
      <c r="J48" s="4">
        <f t="shared" si="8"/>
        <v>0</v>
      </c>
      <c r="K48" s="4">
        <f t="shared" si="8"/>
        <v>0</v>
      </c>
      <c r="L48" s="4">
        <f t="shared" si="8"/>
        <v>0</v>
      </c>
      <c r="M48" s="4">
        <f t="shared" si="8"/>
        <v>0</v>
      </c>
      <c r="N48" s="4">
        <f t="shared" si="8"/>
        <v>0</v>
      </c>
      <c r="O48" s="4">
        <f t="shared" si="8"/>
        <v>0</v>
      </c>
      <c r="P48" s="4">
        <f t="shared" si="8"/>
        <v>0</v>
      </c>
      <c r="Q48" s="4">
        <f t="shared" si="8"/>
        <v>0</v>
      </c>
      <c r="R48" s="4">
        <f t="shared" si="8"/>
        <v>0</v>
      </c>
      <c r="S48" s="4">
        <f t="shared" si="8"/>
        <v>0</v>
      </c>
      <c r="T48" s="4">
        <f t="shared" si="8"/>
        <v>0</v>
      </c>
      <c r="U48" s="4">
        <f t="shared" si="8"/>
        <v>0</v>
      </c>
      <c r="V48" s="4">
        <f t="shared" si="8"/>
        <v>0</v>
      </c>
      <c r="W48" s="4">
        <f t="shared" si="8"/>
        <v>0</v>
      </c>
      <c r="X48" s="4">
        <f>X49+X55+X59+X65</f>
        <v>27.37</v>
      </c>
      <c r="Y48" s="4">
        <v>0</v>
      </c>
      <c r="Z48" s="4">
        <f>+Z49+Z55+Z59+Z65</f>
        <v>0</v>
      </c>
      <c r="AA48" s="4">
        <f>+AA49+AA55+AA59+AA65</f>
        <v>0</v>
      </c>
    </row>
    <row r="49" spans="1:27" ht="78.75" x14ac:dyDescent="0.2">
      <c r="A49" s="3" t="s">
        <v>41</v>
      </c>
      <c r="B49" s="21" t="s">
        <v>87</v>
      </c>
      <c r="C49" s="16" t="s">
        <v>110</v>
      </c>
      <c r="D49" s="4">
        <f>+D50+D51</f>
        <v>0</v>
      </c>
      <c r="E49" s="4">
        <v>0</v>
      </c>
      <c r="F49" s="4">
        <f>+F50+F51</f>
        <v>0</v>
      </c>
      <c r="G49" s="4">
        <f t="shared" ref="G49:AA49" si="9">+G50+G51</f>
        <v>0</v>
      </c>
      <c r="H49" s="4">
        <f t="shared" si="9"/>
        <v>0</v>
      </c>
      <c r="I49" s="4">
        <f t="shared" si="9"/>
        <v>0</v>
      </c>
      <c r="J49" s="4">
        <f t="shared" si="9"/>
        <v>0</v>
      </c>
      <c r="K49" s="4">
        <f t="shared" si="9"/>
        <v>0</v>
      </c>
      <c r="L49" s="4">
        <f t="shared" si="9"/>
        <v>0</v>
      </c>
      <c r="M49" s="4">
        <f t="shared" si="9"/>
        <v>0</v>
      </c>
      <c r="N49" s="4">
        <f t="shared" si="9"/>
        <v>0</v>
      </c>
      <c r="O49" s="4">
        <f t="shared" si="9"/>
        <v>0</v>
      </c>
      <c r="P49" s="4">
        <f t="shared" si="9"/>
        <v>0</v>
      </c>
      <c r="Q49" s="4">
        <f t="shared" si="9"/>
        <v>0</v>
      </c>
      <c r="R49" s="4">
        <f t="shared" si="9"/>
        <v>0</v>
      </c>
      <c r="S49" s="4">
        <f t="shared" si="9"/>
        <v>0</v>
      </c>
      <c r="T49" s="4">
        <f t="shared" si="9"/>
        <v>0</v>
      </c>
      <c r="U49" s="4">
        <f t="shared" si="9"/>
        <v>0</v>
      </c>
      <c r="V49" s="4">
        <f t="shared" si="9"/>
        <v>0</v>
      </c>
      <c r="W49" s="4">
        <f t="shared" si="9"/>
        <v>0</v>
      </c>
      <c r="X49" s="4">
        <f>X50+X51</f>
        <v>9.379999999999999</v>
      </c>
      <c r="Y49" s="4">
        <v>0</v>
      </c>
      <c r="Z49" s="4">
        <f t="shared" si="9"/>
        <v>0</v>
      </c>
      <c r="AA49" s="4">
        <f t="shared" si="9"/>
        <v>0</v>
      </c>
    </row>
    <row r="50" spans="1:27" ht="36" customHeight="1" x14ac:dyDescent="0.2">
      <c r="A50" s="3" t="s">
        <v>53</v>
      </c>
      <c r="B50" s="21" t="s">
        <v>88</v>
      </c>
      <c r="C50" s="16" t="s">
        <v>110</v>
      </c>
      <c r="D50" s="4">
        <v>0</v>
      </c>
      <c r="E50" s="4">
        <v>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4">
        <v>0</v>
      </c>
      <c r="S50" s="4">
        <v>0</v>
      </c>
      <c r="T50" s="4">
        <v>0</v>
      </c>
      <c r="U50" s="4">
        <v>0</v>
      </c>
      <c r="V50" s="4">
        <v>0</v>
      </c>
      <c r="W50" s="4">
        <v>0</v>
      </c>
      <c r="X50" s="4">
        <v>0</v>
      </c>
      <c r="Y50" s="4">
        <v>0</v>
      </c>
      <c r="Z50" s="4">
        <v>0</v>
      </c>
      <c r="AA50" s="4">
        <v>0</v>
      </c>
    </row>
    <row r="51" spans="1:27" ht="63" x14ac:dyDescent="0.2">
      <c r="A51" s="3" t="s">
        <v>54</v>
      </c>
      <c r="B51" s="21" t="s">
        <v>89</v>
      </c>
      <c r="C51" s="16" t="s">
        <v>110</v>
      </c>
      <c r="D51" s="4">
        <f t="shared" ref="D51:W51" si="10">SUM(D52:D54)</f>
        <v>0</v>
      </c>
      <c r="E51" s="4">
        <f t="shared" si="10"/>
        <v>0</v>
      </c>
      <c r="F51" s="4">
        <f t="shared" si="10"/>
        <v>0</v>
      </c>
      <c r="G51" s="4">
        <f t="shared" si="10"/>
        <v>0</v>
      </c>
      <c r="H51" s="4">
        <f t="shared" si="10"/>
        <v>0</v>
      </c>
      <c r="I51" s="4">
        <f t="shared" si="10"/>
        <v>0</v>
      </c>
      <c r="J51" s="4">
        <f t="shared" si="10"/>
        <v>0</v>
      </c>
      <c r="K51" s="4">
        <f t="shared" si="10"/>
        <v>0</v>
      </c>
      <c r="L51" s="4">
        <f t="shared" si="10"/>
        <v>0</v>
      </c>
      <c r="M51" s="4">
        <f t="shared" si="10"/>
        <v>0</v>
      </c>
      <c r="N51" s="4">
        <f t="shared" si="10"/>
        <v>0</v>
      </c>
      <c r="O51" s="4">
        <f t="shared" si="10"/>
        <v>0</v>
      </c>
      <c r="P51" s="4">
        <f t="shared" si="10"/>
        <v>0</v>
      </c>
      <c r="Q51" s="4">
        <f t="shared" si="10"/>
        <v>0</v>
      </c>
      <c r="R51" s="4">
        <f t="shared" si="10"/>
        <v>0</v>
      </c>
      <c r="S51" s="4">
        <f t="shared" si="10"/>
        <v>0</v>
      </c>
      <c r="T51" s="4">
        <f t="shared" si="10"/>
        <v>0</v>
      </c>
      <c r="U51" s="4">
        <f t="shared" si="10"/>
        <v>0</v>
      </c>
      <c r="V51" s="4">
        <f t="shared" si="10"/>
        <v>0</v>
      </c>
      <c r="W51" s="4">
        <f t="shared" si="10"/>
        <v>0</v>
      </c>
      <c r="X51" s="4">
        <f>X52+X53+X54</f>
        <v>9.379999999999999</v>
      </c>
      <c r="Y51" s="4">
        <v>0</v>
      </c>
      <c r="Z51" s="4">
        <f>SUM(Z52:Z54)</f>
        <v>0</v>
      </c>
      <c r="AA51" s="4">
        <f>SUM(AA52:AA54)</f>
        <v>0</v>
      </c>
    </row>
    <row r="52" spans="1:27" ht="83.25" customHeight="1" x14ac:dyDescent="0.2">
      <c r="A52" s="3" t="s">
        <v>189</v>
      </c>
      <c r="B52" s="21" t="s">
        <v>142</v>
      </c>
      <c r="C52" s="16" t="s">
        <v>178</v>
      </c>
      <c r="D52" s="4">
        <v>0</v>
      </c>
      <c r="E52" s="4">
        <v>0</v>
      </c>
      <c r="F52" s="4">
        <v>0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  <c r="L52" s="4">
        <v>0</v>
      </c>
      <c r="M52" s="4">
        <v>0</v>
      </c>
      <c r="N52" s="4">
        <v>0</v>
      </c>
      <c r="O52" s="4">
        <v>0</v>
      </c>
      <c r="P52" s="4">
        <v>0</v>
      </c>
      <c r="Q52" s="4">
        <v>0</v>
      </c>
      <c r="R52" s="4">
        <v>0</v>
      </c>
      <c r="S52" s="4">
        <v>0</v>
      </c>
      <c r="T52" s="4">
        <v>0</v>
      </c>
      <c r="U52" s="4">
        <v>0</v>
      </c>
      <c r="V52" s="4">
        <v>0</v>
      </c>
      <c r="W52" s="4">
        <v>0</v>
      </c>
      <c r="X52" s="4">
        <v>5.05</v>
      </c>
      <c r="Y52" s="4">
        <v>0</v>
      </c>
      <c r="Z52" s="4">
        <v>0</v>
      </c>
      <c r="AA52" s="4">
        <v>0</v>
      </c>
    </row>
    <row r="53" spans="1:27" ht="69" customHeight="1" x14ac:dyDescent="0.2">
      <c r="A53" s="3" t="s">
        <v>190</v>
      </c>
      <c r="B53" s="21" t="s">
        <v>143</v>
      </c>
      <c r="C53" s="16" t="s">
        <v>179</v>
      </c>
      <c r="D53" s="4">
        <v>0</v>
      </c>
      <c r="E53" s="4">
        <v>0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4">
        <v>0</v>
      </c>
      <c r="S53" s="4">
        <v>0</v>
      </c>
      <c r="T53" s="4">
        <v>0</v>
      </c>
      <c r="U53" s="4">
        <v>0</v>
      </c>
      <c r="V53" s="4">
        <v>0</v>
      </c>
      <c r="W53" s="4">
        <v>0</v>
      </c>
      <c r="X53" s="4">
        <v>3.74</v>
      </c>
      <c r="Y53" s="4">
        <v>0</v>
      </c>
      <c r="Z53" s="4">
        <v>0</v>
      </c>
      <c r="AA53" s="4">
        <v>0</v>
      </c>
    </row>
    <row r="54" spans="1:27" ht="69" customHeight="1" x14ac:dyDescent="0.2">
      <c r="A54" s="3" t="s">
        <v>191</v>
      </c>
      <c r="B54" s="21" t="s">
        <v>185</v>
      </c>
      <c r="C54" s="16" t="s">
        <v>180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0.59</v>
      </c>
      <c r="Y54" s="4">
        <v>0</v>
      </c>
      <c r="Z54" s="4">
        <v>0</v>
      </c>
      <c r="AA54" s="4">
        <v>0</v>
      </c>
    </row>
    <row r="55" spans="1:27" ht="47.25" x14ac:dyDescent="0.2">
      <c r="A55" s="5" t="s">
        <v>42</v>
      </c>
      <c r="B55" s="21" t="s">
        <v>90</v>
      </c>
      <c r="C55" s="16" t="s">
        <v>110</v>
      </c>
      <c r="D55" s="4">
        <f t="shared" ref="D55:W55" si="11">+D56+D58</f>
        <v>0</v>
      </c>
      <c r="E55" s="4">
        <f t="shared" si="11"/>
        <v>0</v>
      </c>
      <c r="F55" s="4">
        <f t="shared" si="11"/>
        <v>0</v>
      </c>
      <c r="G55" s="4">
        <f t="shared" si="11"/>
        <v>0</v>
      </c>
      <c r="H55" s="4">
        <f t="shared" si="11"/>
        <v>0</v>
      </c>
      <c r="I55" s="4">
        <f t="shared" si="11"/>
        <v>0</v>
      </c>
      <c r="J55" s="4">
        <f t="shared" si="11"/>
        <v>0</v>
      </c>
      <c r="K55" s="4">
        <f t="shared" si="11"/>
        <v>0</v>
      </c>
      <c r="L55" s="4">
        <f t="shared" si="11"/>
        <v>0</v>
      </c>
      <c r="M55" s="4">
        <f t="shared" si="11"/>
        <v>0</v>
      </c>
      <c r="N55" s="4">
        <f t="shared" si="11"/>
        <v>0</v>
      </c>
      <c r="O55" s="4">
        <f t="shared" si="11"/>
        <v>0</v>
      </c>
      <c r="P55" s="4">
        <f t="shared" si="11"/>
        <v>0</v>
      </c>
      <c r="Q55" s="4">
        <f t="shared" si="11"/>
        <v>0</v>
      </c>
      <c r="R55" s="4">
        <f t="shared" si="11"/>
        <v>0</v>
      </c>
      <c r="S55" s="4">
        <f t="shared" si="11"/>
        <v>0</v>
      </c>
      <c r="T55" s="4">
        <f t="shared" si="11"/>
        <v>0</v>
      </c>
      <c r="U55" s="4">
        <f t="shared" si="11"/>
        <v>0</v>
      </c>
      <c r="V55" s="4">
        <f t="shared" si="11"/>
        <v>0</v>
      </c>
      <c r="W55" s="4">
        <f t="shared" si="11"/>
        <v>0</v>
      </c>
      <c r="X55" s="4">
        <f>X56+X58</f>
        <v>4.6500000000000004</v>
      </c>
      <c r="Y55" s="4">
        <f>+Y56+Y58</f>
        <v>0</v>
      </c>
      <c r="Z55" s="4">
        <f>+Z56+Z58</f>
        <v>0</v>
      </c>
      <c r="AA55" s="4">
        <f>+AA56+AA58</f>
        <v>0</v>
      </c>
    </row>
    <row r="56" spans="1:27" ht="31.5" x14ac:dyDescent="0.2">
      <c r="A56" s="3" t="s">
        <v>55</v>
      </c>
      <c r="B56" s="21" t="s">
        <v>91</v>
      </c>
      <c r="C56" s="16" t="s">
        <v>110</v>
      </c>
      <c r="D56" s="4">
        <f t="shared" ref="D56:W56" si="12">SUM(D57:D57)</f>
        <v>0</v>
      </c>
      <c r="E56" s="4">
        <f t="shared" si="12"/>
        <v>0</v>
      </c>
      <c r="F56" s="4">
        <f t="shared" si="12"/>
        <v>0</v>
      </c>
      <c r="G56" s="4">
        <f t="shared" si="12"/>
        <v>0</v>
      </c>
      <c r="H56" s="4">
        <f t="shared" si="12"/>
        <v>0</v>
      </c>
      <c r="I56" s="4">
        <f t="shared" si="12"/>
        <v>0</v>
      </c>
      <c r="J56" s="4">
        <f t="shared" si="12"/>
        <v>0</v>
      </c>
      <c r="K56" s="4">
        <f t="shared" si="12"/>
        <v>0</v>
      </c>
      <c r="L56" s="4">
        <f t="shared" si="12"/>
        <v>0</v>
      </c>
      <c r="M56" s="4">
        <f t="shared" si="12"/>
        <v>0</v>
      </c>
      <c r="N56" s="4">
        <f t="shared" si="12"/>
        <v>0</v>
      </c>
      <c r="O56" s="4">
        <f t="shared" si="12"/>
        <v>0</v>
      </c>
      <c r="P56" s="4">
        <f t="shared" si="12"/>
        <v>0</v>
      </c>
      <c r="Q56" s="4">
        <f t="shared" si="12"/>
        <v>0</v>
      </c>
      <c r="R56" s="4">
        <f t="shared" si="12"/>
        <v>0</v>
      </c>
      <c r="S56" s="4">
        <f t="shared" si="12"/>
        <v>0</v>
      </c>
      <c r="T56" s="4">
        <f t="shared" si="12"/>
        <v>0</v>
      </c>
      <c r="U56" s="4">
        <f t="shared" si="12"/>
        <v>0</v>
      </c>
      <c r="V56" s="4">
        <f t="shared" si="12"/>
        <v>0</v>
      </c>
      <c r="W56" s="4">
        <f t="shared" si="12"/>
        <v>0</v>
      </c>
      <c r="X56" s="4">
        <f>X57</f>
        <v>4.6500000000000004</v>
      </c>
      <c r="Y56" s="4">
        <f>SUM(Y57:Y57)</f>
        <v>0</v>
      </c>
      <c r="Z56" s="4">
        <f>SUM(Z57:Z57)</f>
        <v>0</v>
      </c>
      <c r="AA56" s="4">
        <f>SUM(AA57:AA57)</f>
        <v>0</v>
      </c>
    </row>
    <row r="57" spans="1:27" ht="38.25" customHeight="1" x14ac:dyDescent="0.2">
      <c r="A57" s="3" t="s">
        <v>133</v>
      </c>
      <c r="B57" s="21" t="s">
        <v>144</v>
      </c>
      <c r="C57" s="16" t="s">
        <v>181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 s="4">
        <v>0</v>
      </c>
      <c r="S57" s="4">
        <v>0</v>
      </c>
      <c r="T57" s="4">
        <v>0</v>
      </c>
      <c r="U57" s="4">
        <v>0</v>
      </c>
      <c r="V57" s="4">
        <v>0</v>
      </c>
      <c r="W57" s="4">
        <v>0</v>
      </c>
      <c r="X57" s="4">
        <v>4.6500000000000004</v>
      </c>
      <c r="Y57" s="4">
        <v>0</v>
      </c>
      <c r="Z57" s="4">
        <v>0</v>
      </c>
      <c r="AA57" s="4">
        <v>0</v>
      </c>
    </row>
    <row r="58" spans="1:27" ht="47.25" x14ac:dyDescent="0.2">
      <c r="A58" s="3" t="s">
        <v>56</v>
      </c>
      <c r="B58" s="21" t="s">
        <v>92</v>
      </c>
      <c r="C58" s="16" t="s">
        <v>110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4">
        <v>0</v>
      </c>
      <c r="S58" s="4">
        <v>0</v>
      </c>
      <c r="T58" s="4">
        <v>0</v>
      </c>
      <c r="U58" s="4">
        <v>0</v>
      </c>
      <c r="V58" s="4">
        <v>0</v>
      </c>
      <c r="W58" s="4">
        <v>0</v>
      </c>
      <c r="X58" s="4">
        <v>0</v>
      </c>
      <c r="Y58" s="4">
        <v>0</v>
      </c>
      <c r="Z58" s="4">
        <v>0</v>
      </c>
      <c r="AA58" s="4">
        <v>0</v>
      </c>
    </row>
    <row r="59" spans="1:27" ht="47.25" x14ac:dyDescent="0.2">
      <c r="A59" s="5" t="s">
        <v>141</v>
      </c>
      <c r="B59" s="21" t="s">
        <v>93</v>
      </c>
      <c r="C59" s="16" t="s">
        <v>110</v>
      </c>
      <c r="D59" s="4">
        <v>0</v>
      </c>
      <c r="E59" s="4">
        <v>0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4">
        <v>0</v>
      </c>
      <c r="L59" s="4">
        <v>0</v>
      </c>
      <c r="M59" s="4">
        <v>0</v>
      </c>
      <c r="N59" s="4">
        <v>0</v>
      </c>
      <c r="O59" s="4">
        <v>0</v>
      </c>
      <c r="P59" s="4">
        <v>0</v>
      </c>
      <c r="Q59" s="4">
        <v>0</v>
      </c>
      <c r="R59" s="4">
        <v>0</v>
      </c>
      <c r="S59" s="4">
        <v>0</v>
      </c>
      <c r="T59" s="4">
        <v>0</v>
      </c>
      <c r="U59" s="4">
        <v>0</v>
      </c>
      <c r="V59" s="4">
        <v>0</v>
      </c>
      <c r="W59" s="4">
        <v>0</v>
      </c>
      <c r="X59" s="4">
        <f>X60+X62</f>
        <v>6.29</v>
      </c>
      <c r="Y59" s="4">
        <v>0</v>
      </c>
      <c r="Z59" s="4">
        <v>0</v>
      </c>
      <c r="AA59" s="4">
        <v>0</v>
      </c>
    </row>
    <row r="60" spans="1:27" ht="47.25" x14ac:dyDescent="0.2">
      <c r="A60" s="3" t="s">
        <v>149</v>
      </c>
      <c r="B60" s="21" t="s">
        <v>145</v>
      </c>
      <c r="C60" s="16" t="s">
        <v>110</v>
      </c>
      <c r="D60" s="4">
        <v>0</v>
      </c>
      <c r="E60" s="4">
        <v>0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  <c r="R60" s="4">
        <v>0</v>
      </c>
      <c r="S60" s="4">
        <v>0</v>
      </c>
      <c r="T60" s="4">
        <v>0</v>
      </c>
      <c r="U60" s="4">
        <v>0</v>
      </c>
      <c r="V60" s="4">
        <v>0</v>
      </c>
      <c r="W60" s="4">
        <v>0</v>
      </c>
      <c r="X60" s="4">
        <f>X61</f>
        <v>6.29</v>
      </c>
      <c r="Y60" s="4">
        <v>0</v>
      </c>
      <c r="Z60" s="4">
        <v>0</v>
      </c>
      <c r="AA60" s="4">
        <v>0</v>
      </c>
    </row>
    <row r="61" spans="1:27" ht="83.25" customHeight="1" x14ac:dyDescent="0.2">
      <c r="A61" s="3" t="s">
        <v>150</v>
      </c>
      <c r="B61" s="21" t="s">
        <v>169</v>
      </c>
      <c r="C61" s="16" t="s">
        <v>182</v>
      </c>
      <c r="D61" s="4">
        <v>0</v>
      </c>
      <c r="E61" s="4">
        <v>0</v>
      </c>
      <c r="F61" s="4">
        <v>0</v>
      </c>
      <c r="G61" s="4">
        <v>0</v>
      </c>
      <c r="H61" s="4"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  <c r="R61" s="4">
        <v>0</v>
      </c>
      <c r="S61" s="4">
        <v>0</v>
      </c>
      <c r="T61" s="4">
        <v>0</v>
      </c>
      <c r="U61" s="4">
        <v>0</v>
      </c>
      <c r="V61" s="4">
        <v>0</v>
      </c>
      <c r="W61" s="4">
        <v>0</v>
      </c>
      <c r="X61" s="4">
        <v>6.29</v>
      </c>
      <c r="Y61" s="4">
        <v>0</v>
      </c>
      <c r="Z61" s="4">
        <v>0</v>
      </c>
      <c r="AA61" s="4">
        <v>0</v>
      </c>
    </row>
    <row r="62" spans="1:27" ht="47.25" x14ac:dyDescent="0.2">
      <c r="A62" s="3" t="s">
        <v>151</v>
      </c>
      <c r="B62" s="21" t="s">
        <v>146</v>
      </c>
      <c r="C62" s="16" t="s">
        <v>110</v>
      </c>
      <c r="D62" s="4">
        <v>0</v>
      </c>
      <c r="E62" s="4">
        <v>0</v>
      </c>
      <c r="F62" s="4">
        <v>0</v>
      </c>
      <c r="G62" s="4">
        <v>0</v>
      </c>
      <c r="H62" s="4">
        <v>0</v>
      </c>
      <c r="I62" s="4">
        <v>0</v>
      </c>
      <c r="J62" s="4">
        <v>0</v>
      </c>
      <c r="K62" s="4">
        <v>0</v>
      </c>
      <c r="L62" s="4">
        <v>0</v>
      </c>
      <c r="M62" s="4">
        <v>0</v>
      </c>
      <c r="N62" s="4">
        <v>0</v>
      </c>
      <c r="O62" s="4">
        <v>0</v>
      </c>
      <c r="P62" s="4">
        <v>0</v>
      </c>
      <c r="Q62" s="4">
        <v>0</v>
      </c>
      <c r="R62" s="4">
        <v>0</v>
      </c>
      <c r="S62" s="4">
        <v>0</v>
      </c>
      <c r="T62" s="4">
        <v>0</v>
      </c>
      <c r="U62" s="4">
        <v>0</v>
      </c>
      <c r="V62" s="4">
        <v>0</v>
      </c>
      <c r="W62" s="4">
        <v>0</v>
      </c>
      <c r="X62" s="4">
        <v>0</v>
      </c>
      <c r="Y62" s="4">
        <v>0</v>
      </c>
      <c r="Z62" s="4">
        <v>0</v>
      </c>
      <c r="AA62" s="4">
        <v>0</v>
      </c>
    </row>
    <row r="63" spans="1:27" ht="31.5" x14ac:dyDescent="0.2">
      <c r="A63" s="3" t="s">
        <v>152</v>
      </c>
      <c r="B63" s="21" t="s">
        <v>147</v>
      </c>
      <c r="C63" s="16" t="s">
        <v>110</v>
      </c>
      <c r="D63" s="4">
        <v>0</v>
      </c>
      <c r="E63" s="4">
        <v>0</v>
      </c>
      <c r="F63" s="4">
        <v>0</v>
      </c>
      <c r="G63" s="4">
        <v>0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M63" s="4">
        <v>0</v>
      </c>
      <c r="N63" s="4">
        <v>0</v>
      </c>
      <c r="O63" s="4">
        <v>0</v>
      </c>
      <c r="P63" s="4">
        <v>0</v>
      </c>
      <c r="Q63" s="4">
        <v>0</v>
      </c>
      <c r="R63" s="4">
        <v>0</v>
      </c>
      <c r="S63" s="4">
        <v>0</v>
      </c>
      <c r="T63" s="4">
        <v>0</v>
      </c>
      <c r="U63" s="4">
        <v>0</v>
      </c>
      <c r="V63" s="4">
        <v>0</v>
      </c>
      <c r="W63" s="4">
        <v>0</v>
      </c>
      <c r="X63" s="4">
        <v>0</v>
      </c>
      <c r="Y63" s="4">
        <v>0</v>
      </c>
      <c r="Z63" s="4">
        <v>0</v>
      </c>
      <c r="AA63" s="4">
        <v>0</v>
      </c>
    </row>
    <row r="64" spans="1:27" ht="47.25" x14ac:dyDescent="0.2">
      <c r="A64" s="3" t="s">
        <v>153</v>
      </c>
      <c r="B64" s="21" t="s">
        <v>148</v>
      </c>
      <c r="C64" s="16" t="s">
        <v>110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 s="4">
        <v>0</v>
      </c>
      <c r="S64" s="4">
        <v>0</v>
      </c>
      <c r="T64" s="4">
        <v>0</v>
      </c>
      <c r="U64" s="4">
        <v>0</v>
      </c>
      <c r="V64" s="4">
        <v>0</v>
      </c>
      <c r="W64" s="4">
        <v>0</v>
      </c>
      <c r="X64" s="4">
        <v>0</v>
      </c>
      <c r="Y64" s="4">
        <v>0</v>
      </c>
      <c r="Z64" s="4">
        <v>0</v>
      </c>
      <c r="AA64" s="4">
        <v>0</v>
      </c>
    </row>
    <row r="65" spans="1:27" ht="63" x14ac:dyDescent="0.2">
      <c r="A65" s="5" t="s">
        <v>43</v>
      </c>
      <c r="B65" s="21" t="s">
        <v>94</v>
      </c>
      <c r="C65" s="16" t="s">
        <v>110</v>
      </c>
      <c r="D65" s="4">
        <f t="shared" ref="D65:AA65" si="13">+D66+D68</f>
        <v>0</v>
      </c>
      <c r="E65" s="4">
        <f t="shared" si="13"/>
        <v>0</v>
      </c>
      <c r="F65" s="4">
        <f t="shared" si="13"/>
        <v>0</v>
      </c>
      <c r="G65" s="4">
        <f t="shared" si="13"/>
        <v>0</v>
      </c>
      <c r="H65" s="4">
        <f t="shared" si="13"/>
        <v>0</v>
      </c>
      <c r="I65" s="4">
        <f t="shared" si="13"/>
        <v>0</v>
      </c>
      <c r="J65" s="4">
        <f t="shared" si="13"/>
        <v>0</v>
      </c>
      <c r="K65" s="4">
        <f t="shared" si="13"/>
        <v>0</v>
      </c>
      <c r="L65" s="4">
        <f t="shared" si="13"/>
        <v>0</v>
      </c>
      <c r="M65" s="4">
        <f t="shared" si="13"/>
        <v>0</v>
      </c>
      <c r="N65" s="4">
        <f t="shared" si="13"/>
        <v>0</v>
      </c>
      <c r="O65" s="4">
        <f t="shared" si="13"/>
        <v>0</v>
      </c>
      <c r="P65" s="4">
        <f t="shared" si="13"/>
        <v>0</v>
      </c>
      <c r="Q65" s="4">
        <f t="shared" si="13"/>
        <v>0</v>
      </c>
      <c r="R65" s="4">
        <f t="shared" si="13"/>
        <v>0</v>
      </c>
      <c r="S65" s="4">
        <f t="shared" si="13"/>
        <v>0</v>
      </c>
      <c r="T65" s="4">
        <f t="shared" si="13"/>
        <v>0</v>
      </c>
      <c r="U65" s="4">
        <f t="shared" si="13"/>
        <v>0</v>
      </c>
      <c r="V65" s="4">
        <f t="shared" si="13"/>
        <v>0</v>
      </c>
      <c r="W65" s="4">
        <f t="shared" si="13"/>
        <v>0</v>
      </c>
      <c r="X65" s="4">
        <f t="shared" si="13"/>
        <v>7.0500000000000007</v>
      </c>
      <c r="Y65" s="4">
        <f t="shared" si="13"/>
        <v>0</v>
      </c>
      <c r="Z65" s="4">
        <f t="shared" si="13"/>
        <v>0</v>
      </c>
      <c r="AA65" s="4">
        <f t="shared" si="13"/>
        <v>0</v>
      </c>
    </row>
    <row r="66" spans="1:27" ht="31.5" x14ac:dyDescent="0.2">
      <c r="A66" s="3" t="s">
        <v>57</v>
      </c>
      <c r="B66" s="21" t="s">
        <v>95</v>
      </c>
      <c r="C66" s="16" t="s">
        <v>110</v>
      </c>
      <c r="D66" s="4">
        <f t="shared" ref="D66:W66" si="14">SUM(D67:D67)</f>
        <v>0</v>
      </c>
      <c r="E66" s="4">
        <f t="shared" si="14"/>
        <v>0</v>
      </c>
      <c r="F66" s="4">
        <f t="shared" si="14"/>
        <v>0</v>
      </c>
      <c r="G66" s="4">
        <f t="shared" si="14"/>
        <v>0</v>
      </c>
      <c r="H66" s="4">
        <f t="shared" si="14"/>
        <v>0</v>
      </c>
      <c r="I66" s="4">
        <f t="shared" si="14"/>
        <v>0</v>
      </c>
      <c r="J66" s="4">
        <f t="shared" si="14"/>
        <v>0</v>
      </c>
      <c r="K66" s="4">
        <f t="shared" si="14"/>
        <v>0</v>
      </c>
      <c r="L66" s="4">
        <f t="shared" si="14"/>
        <v>0</v>
      </c>
      <c r="M66" s="4">
        <f t="shared" si="14"/>
        <v>0</v>
      </c>
      <c r="N66" s="4">
        <f t="shared" si="14"/>
        <v>0</v>
      </c>
      <c r="O66" s="4">
        <f t="shared" si="14"/>
        <v>0</v>
      </c>
      <c r="P66" s="4">
        <f t="shared" si="14"/>
        <v>0</v>
      </c>
      <c r="Q66" s="4">
        <f t="shared" si="14"/>
        <v>0</v>
      </c>
      <c r="R66" s="4">
        <f t="shared" si="14"/>
        <v>0</v>
      </c>
      <c r="S66" s="4">
        <f t="shared" si="14"/>
        <v>0</v>
      </c>
      <c r="T66" s="4">
        <f t="shared" si="14"/>
        <v>0</v>
      </c>
      <c r="U66" s="4">
        <f t="shared" si="14"/>
        <v>0</v>
      </c>
      <c r="V66" s="4">
        <f t="shared" si="14"/>
        <v>0</v>
      </c>
      <c r="W66" s="4">
        <f t="shared" si="14"/>
        <v>0</v>
      </c>
      <c r="X66" s="4">
        <f>X67</f>
        <v>2.72</v>
      </c>
      <c r="Y66" s="4">
        <f>SUM(Y67:Y67)</f>
        <v>0</v>
      </c>
      <c r="Z66" s="4">
        <f>SUM(Z67:Z67)</f>
        <v>0</v>
      </c>
      <c r="AA66" s="4">
        <f>SUM(AA67:AA67)</f>
        <v>0</v>
      </c>
    </row>
    <row r="67" spans="1:27" ht="54.75" customHeight="1" x14ac:dyDescent="0.2">
      <c r="A67" s="3" t="s">
        <v>134</v>
      </c>
      <c r="B67" s="21" t="s">
        <v>154</v>
      </c>
      <c r="C67" s="16" t="s">
        <v>183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4">
        <v>0</v>
      </c>
      <c r="S67" s="4">
        <v>0</v>
      </c>
      <c r="T67" s="4">
        <v>0</v>
      </c>
      <c r="U67" s="4">
        <v>0</v>
      </c>
      <c r="V67" s="4">
        <v>0</v>
      </c>
      <c r="W67" s="4">
        <v>0</v>
      </c>
      <c r="X67" s="4">
        <v>2.72</v>
      </c>
      <c r="Y67" s="4">
        <v>0</v>
      </c>
      <c r="Z67" s="4">
        <v>0</v>
      </c>
      <c r="AA67" s="4">
        <v>0</v>
      </c>
    </row>
    <row r="68" spans="1:27" ht="51.75" customHeight="1" x14ac:dyDescent="0.2">
      <c r="A68" s="3" t="s">
        <v>58</v>
      </c>
      <c r="B68" s="21" t="s">
        <v>96</v>
      </c>
      <c r="C68" s="16" t="s">
        <v>110</v>
      </c>
      <c r="D68" s="4">
        <f t="shared" ref="D68:W68" si="15">SUM(D69:D69)</f>
        <v>0</v>
      </c>
      <c r="E68" s="4">
        <f t="shared" si="15"/>
        <v>0</v>
      </c>
      <c r="F68" s="4">
        <f t="shared" si="15"/>
        <v>0</v>
      </c>
      <c r="G68" s="4">
        <f t="shared" si="15"/>
        <v>0</v>
      </c>
      <c r="H68" s="4">
        <f t="shared" si="15"/>
        <v>0</v>
      </c>
      <c r="I68" s="4">
        <f t="shared" si="15"/>
        <v>0</v>
      </c>
      <c r="J68" s="4">
        <f t="shared" si="15"/>
        <v>0</v>
      </c>
      <c r="K68" s="4">
        <f t="shared" si="15"/>
        <v>0</v>
      </c>
      <c r="L68" s="4">
        <f t="shared" si="15"/>
        <v>0</v>
      </c>
      <c r="M68" s="4">
        <f t="shared" si="15"/>
        <v>0</v>
      </c>
      <c r="N68" s="4">
        <f t="shared" si="15"/>
        <v>0</v>
      </c>
      <c r="O68" s="4">
        <f t="shared" si="15"/>
        <v>0</v>
      </c>
      <c r="P68" s="4">
        <f t="shared" si="15"/>
        <v>0</v>
      </c>
      <c r="Q68" s="4">
        <f t="shared" si="15"/>
        <v>0</v>
      </c>
      <c r="R68" s="4">
        <f t="shared" si="15"/>
        <v>0</v>
      </c>
      <c r="S68" s="4">
        <f t="shared" si="15"/>
        <v>0</v>
      </c>
      <c r="T68" s="4">
        <f t="shared" si="15"/>
        <v>0</v>
      </c>
      <c r="U68" s="4">
        <f t="shared" si="15"/>
        <v>0</v>
      </c>
      <c r="V68" s="4">
        <f t="shared" si="15"/>
        <v>0</v>
      </c>
      <c r="W68" s="4">
        <f t="shared" si="15"/>
        <v>0</v>
      </c>
      <c r="X68" s="4">
        <f>X69</f>
        <v>4.33</v>
      </c>
      <c r="Y68" s="4">
        <f>SUM(Y69:Y69)</f>
        <v>0</v>
      </c>
      <c r="Z68" s="4">
        <f>SUM(Z69:Z69)</f>
        <v>0</v>
      </c>
      <c r="AA68" s="4">
        <f>SUM(AA69:AA69)</f>
        <v>0</v>
      </c>
    </row>
    <row r="69" spans="1:27" ht="53.25" customHeight="1" x14ac:dyDescent="0.2">
      <c r="A69" s="3" t="s">
        <v>188</v>
      </c>
      <c r="B69" s="21" t="s">
        <v>155</v>
      </c>
      <c r="C69" s="16" t="s">
        <v>184</v>
      </c>
      <c r="D69" s="4">
        <v>0</v>
      </c>
      <c r="E69" s="4">
        <v>0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  <c r="M69" s="4">
        <v>0</v>
      </c>
      <c r="N69" s="4">
        <v>0</v>
      </c>
      <c r="O69" s="4">
        <v>0</v>
      </c>
      <c r="P69" s="4">
        <v>0</v>
      </c>
      <c r="Q69" s="4">
        <v>0</v>
      </c>
      <c r="R69" s="4">
        <v>0</v>
      </c>
      <c r="S69" s="4">
        <v>0</v>
      </c>
      <c r="T69" s="4">
        <v>0</v>
      </c>
      <c r="U69" s="4">
        <v>0</v>
      </c>
      <c r="V69" s="4">
        <v>0</v>
      </c>
      <c r="W69" s="4">
        <v>0</v>
      </c>
      <c r="X69" s="4">
        <v>4.33</v>
      </c>
      <c r="Y69" s="4">
        <v>0</v>
      </c>
      <c r="Z69" s="4">
        <v>0</v>
      </c>
      <c r="AA69" s="4">
        <v>0</v>
      </c>
    </row>
    <row r="70" spans="1:27" ht="63" x14ac:dyDescent="0.2">
      <c r="A70" s="5" t="s">
        <v>97</v>
      </c>
      <c r="B70" s="21" t="s">
        <v>98</v>
      </c>
      <c r="C70" s="16" t="s">
        <v>110</v>
      </c>
      <c r="D70" s="4">
        <f t="shared" ref="D70:AA70" si="16">D71+D72</f>
        <v>0</v>
      </c>
      <c r="E70" s="4">
        <f t="shared" si="16"/>
        <v>0</v>
      </c>
      <c r="F70" s="4">
        <f t="shared" si="16"/>
        <v>0</v>
      </c>
      <c r="G70" s="4">
        <f t="shared" si="16"/>
        <v>0</v>
      </c>
      <c r="H70" s="4">
        <f t="shared" si="16"/>
        <v>0</v>
      </c>
      <c r="I70" s="4">
        <f t="shared" si="16"/>
        <v>0</v>
      </c>
      <c r="J70" s="4">
        <f t="shared" si="16"/>
        <v>0</v>
      </c>
      <c r="K70" s="4">
        <f t="shared" si="16"/>
        <v>0</v>
      </c>
      <c r="L70" s="4">
        <f t="shared" si="16"/>
        <v>0</v>
      </c>
      <c r="M70" s="4">
        <f t="shared" si="16"/>
        <v>0</v>
      </c>
      <c r="N70" s="4">
        <f t="shared" si="16"/>
        <v>0</v>
      </c>
      <c r="O70" s="4">
        <f t="shared" si="16"/>
        <v>0</v>
      </c>
      <c r="P70" s="4">
        <f t="shared" si="16"/>
        <v>0</v>
      </c>
      <c r="Q70" s="4">
        <f t="shared" si="16"/>
        <v>0</v>
      </c>
      <c r="R70" s="4">
        <f t="shared" si="16"/>
        <v>0</v>
      </c>
      <c r="S70" s="4">
        <f t="shared" si="16"/>
        <v>0</v>
      </c>
      <c r="T70" s="4">
        <f>T71+T72</f>
        <v>0</v>
      </c>
      <c r="U70" s="4">
        <f t="shared" si="16"/>
        <v>0</v>
      </c>
      <c r="V70" s="4">
        <f t="shared" si="16"/>
        <v>0</v>
      </c>
      <c r="W70" s="4">
        <f t="shared" si="16"/>
        <v>0</v>
      </c>
      <c r="X70" s="4">
        <f>X71+X72</f>
        <v>0</v>
      </c>
      <c r="Y70" s="4">
        <f t="shared" si="16"/>
        <v>0</v>
      </c>
      <c r="Z70" s="4">
        <f t="shared" si="16"/>
        <v>0</v>
      </c>
      <c r="AA70" s="4">
        <f t="shared" si="16"/>
        <v>0</v>
      </c>
    </row>
    <row r="71" spans="1:27" ht="78.75" x14ac:dyDescent="0.2">
      <c r="A71" s="3" t="s">
        <v>99</v>
      </c>
      <c r="B71" s="21" t="s">
        <v>100</v>
      </c>
      <c r="C71" s="16" t="s">
        <v>110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0</v>
      </c>
      <c r="W71" s="4">
        <v>0</v>
      </c>
      <c r="X71" s="4">
        <v>0</v>
      </c>
      <c r="Y71" s="4">
        <v>0</v>
      </c>
      <c r="Z71" s="4">
        <v>0</v>
      </c>
      <c r="AA71" s="4">
        <v>0</v>
      </c>
    </row>
    <row r="72" spans="1:27" ht="74.25" customHeight="1" x14ac:dyDescent="0.2">
      <c r="A72" s="3" t="s">
        <v>101</v>
      </c>
      <c r="B72" s="21" t="s">
        <v>102</v>
      </c>
      <c r="C72" s="16" t="s">
        <v>110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4">
        <v>0</v>
      </c>
      <c r="S72" s="4">
        <v>0</v>
      </c>
      <c r="T72" s="4">
        <v>0</v>
      </c>
      <c r="U72" s="4">
        <v>0</v>
      </c>
      <c r="V72" s="4">
        <v>0</v>
      </c>
      <c r="W72" s="4">
        <v>0</v>
      </c>
      <c r="X72" s="4">
        <v>0</v>
      </c>
      <c r="Y72" s="4">
        <v>0</v>
      </c>
      <c r="Z72" s="4">
        <v>0</v>
      </c>
      <c r="AA72" s="4">
        <v>0</v>
      </c>
    </row>
    <row r="73" spans="1:27" ht="44.25" customHeight="1" x14ac:dyDescent="0.2">
      <c r="A73" s="5" t="s">
        <v>103</v>
      </c>
      <c r="B73" s="21" t="s">
        <v>104</v>
      </c>
      <c r="C73" s="16" t="s">
        <v>110</v>
      </c>
      <c r="D73" s="4">
        <v>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4">
        <v>0</v>
      </c>
      <c r="S73" s="4">
        <v>0</v>
      </c>
      <c r="T73" s="4">
        <v>0</v>
      </c>
      <c r="U73" s="4">
        <v>0</v>
      </c>
      <c r="V73" s="4">
        <v>0</v>
      </c>
      <c r="W73" s="4">
        <v>0</v>
      </c>
      <c r="X73" s="4">
        <f>SUM(X74:X78)</f>
        <v>37.260000000000005</v>
      </c>
      <c r="Y73" s="4">
        <f>Y74+Y75+Y76+Y77+Y78</f>
        <v>0</v>
      </c>
      <c r="Z73" s="4">
        <v>0</v>
      </c>
      <c r="AA73" s="4">
        <v>0</v>
      </c>
    </row>
    <row r="74" spans="1:27" ht="39.75" customHeight="1" x14ac:dyDescent="0.2">
      <c r="A74" s="3" t="s">
        <v>161</v>
      </c>
      <c r="B74" s="21" t="s">
        <v>156</v>
      </c>
      <c r="C74" s="16" t="s">
        <v>174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4">
        <v>0</v>
      </c>
      <c r="P74" s="4">
        <v>0</v>
      </c>
      <c r="Q74" s="4">
        <v>0</v>
      </c>
      <c r="R74" s="4">
        <v>0</v>
      </c>
      <c r="S74" s="4">
        <v>0</v>
      </c>
      <c r="T74" s="4">
        <v>0</v>
      </c>
      <c r="U74" s="4">
        <v>0</v>
      </c>
      <c r="V74" s="4">
        <v>0</v>
      </c>
      <c r="W74" s="4">
        <v>0</v>
      </c>
      <c r="X74" s="4">
        <v>0</v>
      </c>
      <c r="Y74" s="4">
        <v>0</v>
      </c>
      <c r="Z74" s="4">
        <v>0</v>
      </c>
      <c r="AA74" s="4">
        <v>0</v>
      </c>
    </row>
    <row r="75" spans="1:27" ht="31.5" x14ac:dyDescent="0.2">
      <c r="A75" s="3" t="s">
        <v>162</v>
      </c>
      <c r="B75" s="21" t="s">
        <v>157</v>
      </c>
      <c r="C75" s="16" t="s">
        <v>170</v>
      </c>
      <c r="D75" s="4">
        <v>0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  <c r="M75" s="4">
        <v>0</v>
      </c>
      <c r="N75" s="4">
        <v>0</v>
      </c>
      <c r="O75" s="4">
        <v>0</v>
      </c>
      <c r="P75" s="4">
        <v>0</v>
      </c>
      <c r="Q75" s="4">
        <v>0</v>
      </c>
      <c r="R75" s="4">
        <v>0</v>
      </c>
      <c r="S75" s="4">
        <v>0</v>
      </c>
      <c r="T75" s="4">
        <v>0</v>
      </c>
      <c r="U75" s="4">
        <v>0</v>
      </c>
      <c r="V75" s="4">
        <v>0</v>
      </c>
      <c r="W75" s="4">
        <v>0</v>
      </c>
      <c r="X75" s="4">
        <v>4.78</v>
      </c>
      <c r="Y75" s="4">
        <v>0</v>
      </c>
      <c r="Z75" s="4">
        <v>0</v>
      </c>
      <c r="AA75" s="4">
        <v>0</v>
      </c>
    </row>
    <row r="76" spans="1:27" ht="31.5" x14ac:dyDescent="0.2">
      <c r="A76" s="3" t="s">
        <v>163</v>
      </c>
      <c r="B76" s="21" t="s">
        <v>158</v>
      </c>
      <c r="C76" s="16" t="s">
        <v>171</v>
      </c>
      <c r="D76" s="4">
        <v>0</v>
      </c>
      <c r="E76" s="4">
        <v>0</v>
      </c>
      <c r="F76" s="4">
        <v>0</v>
      </c>
      <c r="G76" s="4">
        <v>0</v>
      </c>
      <c r="H76" s="4">
        <v>0</v>
      </c>
      <c r="I76" s="4">
        <v>0</v>
      </c>
      <c r="J76" s="4">
        <v>0</v>
      </c>
      <c r="K76" s="4">
        <v>0</v>
      </c>
      <c r="L76" s="4">
        <v>0</v>
      </c>
      <c r="M76" s="4">
        <v>0</v>
      </c>
      <c r="N76" s="4">
        <v>0</v>
      </c>
      <c r="O76" s="4">
        <v>0</v>
      </c>
      <c r="P76" s="4">
        <v>0</v>
      </c>
      <c r="Q76" s="4">
        <v>0</v>
      </c>
      <c r="R76" s="4">
        <v>0</v>
      </c>
      <c r="S76" s="4">
        <v>0</v>
      </c>
      <c r="T76" s="4">
        <v>0</v>
      </c>
      <c r="U76" s="4">
        <v>0</v>
      </c>
      <c r="V76" s="4">
        <v>0</v>
      </c>
      <c r="W76" s="4">
        <v>0</v>
      </c>
      <c r="X76" s="4">
        <v>24.52</v>
      </c>
      <c r="Y76" s="4">
        <v>0</v>
      </c>
      <c r="Z76" s="4">
        <v>0</v>
      </c>
      <c r="AA76" s="4">
        <v>0</v>
      </c>
    </row>
    <row r="77" spans="1:27" ht="35.25" customHeight="1" x14ac:dyDescent="0.2">
      <c r="A77" s="3" t="s">
        <v>164</v>
      </c>
      <c r="B77" s="21" t="s">
        <v>159</v>
      </c>
      <c r="C77" s="16" t="s">
        <v>172</v>
      </c>
      <c r="D77" s="4">
        <v>0</v>
      </c>
      <c r="E77" s="4">
        <v>0</v>
      </c>
      <c r="F77" s="4">
        <v>0</v>
      </c>
      <c r="G77" s="4">
        <v>0</v>
      </c>
      <c r="H77" s="4">
        <v>0</v>
      </c>
      <c r="I77" s="4">
        <v>0</v>
      </c>
      <c r="J77" s="4">
        <v>0</v>
      </c>
      <c r="K77" s="4">
        <v>0</v>
      </c>
      <c r="L77" s="4">
        <v>0</v>
      </c>
      <c r="M77" s="4">
        <v>0</v>
      </c>
      <c r="N77" s="4">
        <v>0</v>
      </c>
      <c r="O77" s="4">
        <v>0</v>
      </c>
      <c r="P77" s="4">
        <v>0</v>
      </c>
      <c r="Q77" s="4">
        <v>0</v>
      </c>
      <c r="R77" s="4">
        <v>0</v>
      </c>
      <c r="S77" s="4">
        <v>0</v>
      </c>
      <c r="T77" s="4">
        <v>0</v>
      </c>
      <c r="U77" s="4">
        <v>0</v>
      </c>
      <c r="V77" s="4">
        <v>0</v>
      </c>
      <c r="W77" s="4">
        <v>0</v>
      </c>
      <c r="X77" s="4">
        <v>3.94</v>
      </c>
      <c r="Y77" s="4">
        <v>0</v>
      </c>
      <c r="Z77" s="4">
        <v>0</v>
      </c>
      <c r="AA77" s="4">
        <v>0</v>
      </c>
    </row>
    <row r="78" spans="1:27" ht="27.75" customHeight="1" x14ac:dyDescent="0.2">
      <c r="A78" s="3" t="s">
        <v>165</v>
      </c>
      <c r="B78" s="21" t="s">
        <v>160</v>
      </c>
      <c r="C78" s="16" t="s">
        <v>173</v>
      </c>
      <c r="D78" s="4">
        <v>0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4">
        <v>0</v>
      </c>
      <c r="S78" s="4">
        <v>0</v>
      </c>
      <c r="T78" s="4">
        <v>0</v>
      </c>
      <c r="U78" s="4">
        <v>0</v>
      </c>
      <c r="V78" s="4">
        <v>0</v>
      </c>
      <c r="W78" s="4">
        <v>0</v>
      </c>
      <c r="X78" s="4">
        <v>4.0199999999999996</v>
      </c>
      <c r="Y78" s="4">
        <v>0</v>
      </c>
      <c r="Z78" s="4">
        <v>0</v>
      </c>
      <c r="AA78" s="4">
        <v>0</v>
      </c>
    </row>
    <row r="79" spans="1:27" ht="47.25" x14ac:dyDescent="0.2">
      <c r="A79" s="5" t="s">
        <v>105</v>
      </c>
      <c r="B79" s="21" t="s">
        <v>106</v>
      </c>
      <c r="C79" s="16" t="s">
        <v>110</v>
      </c>
      <c r="D79" s="4">
        <v>0</v>
      </c>
      <c r="E79" s="4">
        <v>0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4">
        <v>0</v>
      </c>
      <c r="O79" s="4">
        <v>0</v>
      </c>
      <c r="P79" s="4">
        <v>0</v>
      </c>
      <c r="Q79" s="4">
        <v>0</v>
      </c>
      <c r="R79" s="4">
        <v>0</v>
      </c>
      <c r="S79" s="4">
        <v>0</v>
      </c>
      <c r="T79" s="4">
        <v>0</v>
      </c>
      <c r="U79" s="4">
        <v>0</v>
      </c>
      <c r="V79" s="4">
        <v>0</v>
      </c>
      <c r="W79" s="4">
        <v>0</v>
      </c>
      <c r="X79" s="4">
        <v>0</v>
      </c>
      <c r="Y79" s="4">
        <v>0</v>
      </c>
      <c r="Z79" s="4">
        <v>0</v>
      </c>
      <c r="AA79" s="4">
        <v>0</v>
      </c>
    </row>
    <row r="80" spans="1:27" ht="44.25" customHeight="1" x14ac:dyDescent="0.2">
      <c r="A80" s="5" t="s">
        <v>107</v>
      </c>
      <c r="B80" s="21" t="s">
        <v>108</v>
      </c>
      <c r="C80" s="16" t="s">
        <v>110</v>
      </c>
      <c r="D80" s="4">
        <f t="shared" ref="D80:W80" si="17">SUM(D81:D84)</f>
        <v>0</v>
      </c>
      <c r="E80" s="4">
        <f t="shared" si="17"/>
        <v>0</v>
      </c>
      <c r="F80" s="4">
        <f t="shared" si="17"/>
        <v>0</v>
      </c>
      <c r="G80" s="4">
        <f t="shared" si="17"/>
        <v>0</v>
      </c>
      <c r="H80" s="4">
        <f t="shared" si="17"/>
        <v>0</v>
      </c>
      <c r="I80" s="4">
        <f t="shared" si="17"/>
        <v>0</v>
      </c>
      <c r="J80" s="4">
        <f t="shared" si="17"/>
        <v>0</v>
      </c>
      <c r="K80" s="4">
        <f t="shared" si="17"/>
        <v>0</v>
      </c>
      <c r="L80" s="4">
        <f t="shared" si="17"/>
        <v>0</v>
      </c>
      <c r="M80" s="4">
        <f t="shared" si="17"/>
        <v>0</v>
      </c>
      <c r="N80" s="4">
        <f t="shared" si="17"/>
        <v>0</v>
      </c>
      <c r="O80" s="4">
        <f t="shared" si="17"/>
        <v>0</v>
      </c>
      <c r="P80" s="4">
        <f t="shared" si="17"/>
        <v>0</v>
      </c>
      <c r="Q80" s="4">
        <f t="shared" si="17"/>
        <v>0</v>
      </c>
      <c r="R80" s="4">
        <f t="shared" si="17"/>
        <v>0</v>
      </c>
      <c r="S80" s="4">
        <f t="shared" si="17"/>
        <v>0</v>
      </c>
      <c r="T80" s="4">
        <f t="shared" si="17"/>
        <v>0</v>
      </c>
      <c r="U80" s="4">
        <f t="shared" si="17"/>
        <v>0</v>
      </c>
      <c r="V80" s="4">
        <f t="shared" si="17"/>
        <v>0</v>
      </c>
      <c r="W80" s="4">
        <f t="shared" si="17"/>
        <v>0</v>
      </c>
      <c r="X80" s="4">
        <f>X81+X82+X83+X84</f>
        <v>230.49170000000001</v>
      </c>
      <c r="Y80" s="4">
        <f>SUM(Y81:Y84)</f>
        <v>0</v>
      </c>
      <c r="Z80" s="4">
        <f>SUM(Z81:Z84)</f>
        <v>0</v>
      </c>
      <c r="AA80" s="4">
        <f>SUM(AA81:AA84)</f>
        <v>0</v>
      </c>
    </row>
    <row r="81" spans="1:27" ht="36" customHeight="1" x14ac:dyDescent="0.2">
      <c r="A81" s="3" t="s">
        <v>135</v>
      </c>
      <c r="B81" s="21" t="s">
        <v>109</v>
      </c>
      <c r="C81" s="16" t="s">
        <v>176</v>
      </c>
      <c r="D81" s="4">
        <v>0</v>
      </c>
      <c r="E81" s="4">
        <v>0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  <c r="K81" s="4">
        <v>0</v>
      </c>
      <c r="L81" s="4">
        <v>0</v>
      </c>
      <c r="M81" s="4">
        <v>0</v>
      </c>
      <c r="N81" s="4">
        <v>0</v>
      </c>
      <c r="O81" s="4">
        <v>0</v>
      </c>
      <c r="P81" s="4">
        <v>0</v>
      </c>
      <c r="Q81" s="4">
        <v>0</v>
      </c>
      <c r="R81" s="4">
        <v>0</v>
      </c>
      <c r="S81" s="4">
        <v>0</v>
      </c>
      <c r="T81" s="4">
        <v>0</v>
      </c>
      <c r="U81" s="4">
        <v>0</v>
      </c>
      <c r="V81" s="4">
        <v>0</v>
      </c>
      <c r="W81" s="4">
        <v>0</v>
      </c>
      <c r="X81" s="4">
        <v>22.21</v>
      </c>
      <c r="Y81" s="4">
        <v>0</v>
      </c>
      <c r="Z81" s="4">
        <v>0</v>
      </c>
      <c r="AA81" s="4">
        <v>0</v>
      </c>
    </row>
    <row r="82" spans="1:27" ht="46.5" customHeight="1" x14ac:dyDescent="0.2">
      <c r="A82" s="3" t="s">
        <v>136</v>
      </c>
      <c r="B82" s="21" t="s">
        <v>166</v>
      </c>
      <c r="C82" s="16" t="s">
        <v>177</v>
      </c>
      <c r="D82" s="4">
        <v>0</v>
      </c>
      <c r="E82" s="4">
        <v>0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  <c r="L82" s="4">
        <v>0</v>
      </c>
      <c r="M82" s="4">
        <v>0</v>
      </c>
      <c r="N82" s="4">
        <v>0</v>
      </c>
      <c r="O82" s="4">
        <v>0</v>
      </c>
      <c r="P82" s="4">
        <v>0</v>
      </c>
      <c r="Q82" s="4">
        <v>0</v>
      </c>
      <c r="R82" s="4">
        <v>0</v>
      </c>
      <c r="S82" s="4">
        <v>0</v>
      </c>
      <c r="T82" s="4">
        <v>0</v>
      </c>
      <c r="U82" s="4">
        <v>0</v>
      </c>
      <c r="V82" s="4">
        <v>0</v>
      </c>
      <c r="W82" s="4">
        <v>0</v>
      </c>
      <c r="X82" s="4">
        <v>1.87</v>
      </c>
      <c r="Y82" s="4">
        <v>0</v>
      </c>
      <c r="Z82" s="4">
        <v>0</v>
      </c>
      <c r="AA82" s="4">
        <v>0</v>
      </c>
    </row>
    <row r="83" spans="1:27" ht="31.5" x14ac:dyDescent="0.2">
      <c r="A83" s="3" t="s">
        <v>137</v>
      </c>
      <c r="B83" s="21" t="s">
        <v>186</v>
      </c>
      <c r="C83" s="16" t="s">
        <v>175</v>
      </c>
      <c r="D83" s="4">
        <v>0</v>
      </c>
      <c r="E83" s="4">
        <v>0</v>
      </c>
      <c r="F83" s="4">
        <v>0</v>
      </c>
      <c r="G83" s="4">
        <v>0</v>
      </c>
      <c r="H83" s="4">
        <v>0</v>
      </c>
      <c r="I83" s="4">
        <v>0</v>
      </c>
      <c r="J83" s="4">
        <v>0</v>
      </c>
      <c r="K83" s="4">
        <v>0</v>
      </c>
      <c r="L83" s="4">
        <v>0</v>
      </c>
      <c r="M83" s="4">
        <v>0</v>
      </c>
      <c r="N83" s="4">
        <v>0</v>
      </c>
      <c r="O83" s="4">
        <v>0</v>
      </c>
      <c r="P83" s="4">
        <v>0</v>
      </c>
      <c r="Q83" s="4">
        <v>0</v>
      </c>
      <c r="R83" s="4">
        <v>0</v>
      </c>
      <c r="S83" s="4">
        <v>0</v>
      </c>
      <c r="T83" s="4">
        <v>0</v>
      </c>
      <c r="U83" s="4">
        <v>0</v>
      </c>
      <c r="V83" s="4">
        <v>0</v>
      </c>
      <c r="W83" s="4">
        <v>0</v>
      </c>
      <c r="X83" s="4">
        <v>1.36</v>
      </c>
      <c r="Y83" s="4">
        <v>0</v>
      </c>
      <c r="Z83" s="4">
        <v>0</v>
      </c>
      <c r="AA83" s="4">
        <v>0</v>
      </c>
    </row>
    <row r="84" spans="1:27" ht="37.5" customHeight="1" x14ac:dyDescent="0.2">
      <c r="A84" s="3" t="s">
        <v>138</v>
      </c>
      <c r="B84" s="21" t="s">
        <v>167</v>
      </c>
      <c r="C84" s="16" t="s">
        <v>187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4">
        <v>0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v>205.05170000000001</v>
      </c>
      <c r="Y84" s="4">
        <v>0</v>
      </c>
      <c r="Z84" s="4">
        <v>0</v>
      </c>
      <c r="AA84" s="4">
        <v>0</v>
      </c>
    </row>
  </sheetData>
  <mergeCells count="33">
    <mergeCell ref="X17:Y17"/>
    <mergeCell ref="N17:O17"/>
    <mergeCell ref="P17:Q17"/>
    <mergeCell ref="R17:S17"/>
    <mergeCell ref="T17:U17"/>
    <mergeCell ref="V17:W17"/>
    <mergeCell ref="D17:E17"/>
    <mergeCell ref="F17:G17"/>
    <mergeCell ref="H17:I17"/>
    <mergeCell ref="J17:K17"/>
    <mergeCell ref="L17:M17"/>
    <mergeCell ref="Z16:AA16"/>
    <mergeCell ref="A10:AA10"/>
    <mergeCell ref="A12:AA12"/>
    <mergeCell ref="A13:AA13"/>
    <mergeCell ref="A14:AA14"/>
    <mergeCell ref="A15:A18"/>
    <mergeCell ref="B15:B18"/>
    <mergeCell ref="C15:C18"/>
    <mergeCell ref="D15:AA15"/>
    <mergeCell ref="D16:G16"/>
    <mergeCell ref="H16:M16"/>
    <mergeCell ref="N16:O16"/>
    <mergeCell ref="P16:Q16"/>
    <mergeCell ref="R16:U16"/>
    <mergeCell ref="V16:Y16"/>
    <mergeCell ref="Z17:AA17"/>
    <mergeCell ref="A8:AA8"/>
    <mergeCell ref="I2:J2"/>
    <mergeCell ref="K2:L2"/>
    <mergeCell ref="A4:AA4"/>
    <mergeCell ref="A5:AA5"/>
    <mergeCell ref="A7:AA7"/>
  </mergeCells>
  <printOptions horizontalCentered="1"/>
  <pageMargins left="0.19685039370078741" right="0.19685039370078741" top="0.78740157480314965" bottom="0.19685039370078741" header="0.11811023622047245" footer="0.11811023622047245"/>
  <pageSetup paperSize="8" scale="58" fitToHeight="6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</vt:lpstr>
      <vt:lpstr>'2021'!Заголовки_для_печати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Воробьева Юлия Викторовна</cp:lastModifiedBy>
  <cp:lastPrinted>2017-02-14T03:22:09Z</cp:lastPrinted>
  <dcterms:created xsi:type="dcterms:W3CDTF">2009-07-27T10:10:26Z</dcterms:created>
  <dcterms:modified xsi:type="dcterms:W3CDTF">2018-02-19T05:27:34Z</dcterms:modified>
</cp:coreProperties>
</file>