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-15" yWindow="6510" windowWidth="28830" windowHeight="6330" tabRatio="631"/>
  </bookViews>
  <sheets>
    <sheet name="2024" sheetId="156" r:id="rId1"/>
  </sheets>
  <definedNames>
    <definedName name="_xlnm.Print_Titles" localSheetId="0">'2024'!$15:$19</definedName>
  </definedNames>
  <calcPr calcId="162913"/>
</workbook>
</file>

<file path=xl/calcChain.xml><?xml version="1.0" encoding="utf-8"?>
<calcChain xmlns="http://schemas.openxmlformats.org/spreadsheetml/2006/main">
  <c r="Y42" i="156" l="1"/>
  <c r="X42" i="156"/>
  <c r="E28" i="156" l="1"/>
  <c r="D28" i="156"/>
  <c r="D21" i="156" s="1"/>
  <c r="X61" i="156"/>
  <c r="X26" i="156" s="1"/>
  <c r="Y41" i="156"/>
  <c r="X41" i="156"/>
  <c r="Y36" i="156"/>
  <c r="Y34" i="156" s="1"/>
  <c r="X36" i="156"/>
  <c r="X34" i="156" s="1"/>
  <c r="AA53" i="156"/>
  <c r="Z53" i="156"/>
  <c r="X53" i="156"/>
  <c r="W53" i="156"/>
  <c r="V53" i="156"/>
  <c r="U53" i="156"/>
  <c r="T53" i="156"/>
  <c r="S53" i="156"/>
  <c r="R53" i="156"/>
  <c r="Q53" i="156"/>
  <c r="P53" i="156"/>
  <c r="O53" i="156"/>
  <c r="N53" i="156"/>
  <c r="M53" i="156"/>
  <c r="L53" i="156"/>
  <c r="K53" i="156"/>
  <c r="J53" i="156"/>
  <c r="I53" i="156"/>
  <c r="H53" i="156"/>
  <c r="G53" i="156"/>
  <c r="F53" i="156"/>
  <c r="E53" i="156"/>
  <c r="D53" i="156"/>
  <c r="Y61" i="156"/>
  <c r="Y26" i="156" s="1"/>
  <c r="Y47" i="156"/>
  <c r="Y46" i="156" s="1"/>
  <c r="X47" i="156"/>
  <c r="Y57" i="156"/>
  <c r="Y24" i="156" s="1"/>
  <c r="Y25" i="156"/>
  <c r="AA61" i="156"/>
  <c r="Z61" i="156"/>
  <c r="W61" i="156"/>
  <c r="W26" i="156" s="1"/>
  <c r="V61" i="156"/>
  <c r="V26" i="156" s="1"/>
  <c r="U61" i="156"/>
  <c r="U26" i="156" s="1"/>
  <c r="T61" i="156"/>
  <c r="T26" i="156" s="1"/>
  <c r="S61" i="156"/>
  <c r="S26" i="156" s="1"/>
  <c r="R61" i="156"/>
  <c r="R26" i="156" s="1"/>
  <c r="Q61" i="156"/>
  <c r="Q26" i="156" s="1"/>
  <c r="P61" i="156"/>
  <c r="P26" i="156" s="1"/>
  <c r="O61" i="156"/>
  <c r="O26" i="156" s="1"/>
  <c r="N61" i="156"/>
  <c r="N26" i="156" s="1"/>
  <c r="M61" i="156"/>
  <c r="M26" i="156" s="1"/>
  <c r="L61" i="156"/>
  <c r="L26" i="156" s="1"/>
  <c r="K61" i="156"/>
  <c r="K26" i="156" s="1"/>
  <c r="J61" i="156"/>
  <c r="J26" i="156" s="1"/>
  <c r="I61" i="156"/>
  <c r="I26" i="156" s="1"/>
  <c r="H61" i="156"/>
  <c r="H26" i="156" s="1"/>
  <c r="G61" i="156"/>
  <c r="G26" i="156" s="1"/>
  <c r="F61" i="156"/>
  <c r="F26" i="156" s="1"/>
  <c r="E61" i="156"/>
  <c r="E26" i="156" s="1"/>
  <c r="D61" i="156"/>
  <c r="D26" i="156" s="1"/>
  <c r="X57" i="156"/>
  <c r="X24" i="156" s="1"/>
  <c r="J23" i="156"/>
  <c r="H23" i="156"/>
  <c r="F23" i="156"/>
  <c r="D23" i="156"/>
  <c r="AA23" i="156"/>
  <c r="Z23" i="156"/>
  <c r="Y23" i="156"/>
  <c r="X23" i="156"/>
  <c r="W23" i="156"/>
  <c r="V23" i="156"/>
  <c r="U23" i="156"/>
  <c r="T23" i="156"/>
  <c r="S23" i="156"/>
  <c r="R23" i="156"/>
  <c r="Q23" i="156"/>
  <c r="P23" i="156"/>
  <c r="O23" i="156"/>
  <c r="N23" i="156"/>
  <c r="M23" i="156"/>
  <c r="L23" i="156"/>
  <c r="K23" i="156"/>
  <c r="I23" i="156"/>
  <c r="G23" i="156"/>
  <c r="E23" i="156"/>
  <c r="X49" i="156"/>
  <c r="AA42" i="156"/>
  <c r="AA41" i="156" s="1"/>
  <c r="Z42" i="156"/>
  <c r="Z41" i="156" s="1"/>
  <c r="W42" i="156"/>
  <c r="W41" i="156" s="1"/>
  <c r="V42" i="156"/>
  <c r="V41" i="156" s="1"/>
  <c r="U42" i="156"/>
  <c r="U41" i="156" s="1"/>
  <c r="T42" i="156"/>
  <c r="T41" i="156" s="1"/>
  <c r="S42" i="156"/>
  <c r="S41" i="156" s="1"/>
  <c r="R42" i="156"/>
  <c r="R41" i="156" s="1"/>
  <c r="Q42" i="156"/>
  <c r="Q41" i="156" s="1"/>
  <c r="P42" i="156"/>
  <c r="P41" i="156" s="1"/>
  <c r="O42" i="156"/>
  <c r="O41" i="156" s="1"/>
  <c r="N42" i="156"/>
  <c r="N41" i="156" s="1"/>
  <c r="M42" i="156"/>
  <c r="M41" i="156" s="1"/>
  <c r="L42" i="156"/>
  <c r="L41" i="156" s="1"/>
  <c r="K42" i="156"/>
  <c r="K41" i="156" s="1"/>
  <c r="J42" i="156"/>
  <c r="J41" i="156" s="1"/>
  <c r="I42" i="156"/>
  <c r="I41" i="156" s="1"/>
  <c r="H42" i="156"/>
  <c r="H41" i="156" s="1"/>
  <c r="G42" i="156"/>
  <c r="G41" i="156" s="1"/>
  <c r="F42" i="156"/>
  <c r="F41" i="156" s="1"/>
  <c r="E42" i="156"/>
  <c r="E41" i="156" s="1"/>
  <c r="D42" i="156"/>
  <c r="D41" i="156" s="1"/>
  <c r="AA36" i="156"/>
  <c r="AA34" i="156" s="1"/>
  <c r="Z36" i="156"/>
  <c r="Z34" i="156" s="1"/>
  <c r="W36" i="156"/>
  <c r="W34" i="156" s="1"/>
  <c r="V36" i="156"/>
  <c r="V34" i="156" s="1"/>
  <c r="U36" i="156"/>
  <c r="U34" i="156" s="1"/>
  <c r="T36" i="156"/>
  <c r="T34" i="156" s="1"/>
  <c r="S36" i="156"/>
  <c r="S34" i="156" s="1"/>
  <c r="R36" i="156"/>
  <c r="R34" i="156" s="1"/>
  <c r="Q36" i="156"/>
  <c r="Q34" i="156" s="1"/>
  <c r="P36" i="156"/>
  <c r="P34" i="156" s="1"/>
  <c r="O36" i="156"/>
  <c r="O34" i="156" s="1"/>
  <c r="N36" i="156"/>
  <c r="N34" i="156" s="1"/>
  <c r="M36" i="156"/>
  <c r="M34" i="156" s="1"/>
  <c r="L36" i="156"/>
  <c r="L34" i="156" s="1"/>
  <c r="K36" i="156"/>
  <c r="K34" i="156" s="1"/>
  <c r="J36" i="156"/>
  <c r="J34" i="156" s="1"/>
  <c r="I36" i="156"/>
  <c r="I34" i="156" s="1"/>
  <c r="H36" i="156"/>
  <c r="H34" i="156" s="1"/>
  <c r="G36" i="156"/>
  <c r="G34" i="156" s="1"/>
  <c r="F36" i="156"/>
  <c r="F34" i="156" s="1"/>
  <c r="E36" i="156"/>
  <c r="D36" i="156"/>
  <c r="AA28" i="156"/>
  <c r="AA21" i="156" s="1"/>
  <c r="Z28" i="156"/>
  <c r="Z21" i="156" s="1"/>
  <c r="Y28" i="156"/>
  <c r="Y21" i="156" s="1"/>
  <c r="X28" i="156"/>
  <c r="X21" i="156" s="1"/>
  <c r="W28" i="156"/>
  <c r="W21" i="156" s="1"/>
  <c r="V28" i="156"/>
  <c r="V21" i="156" s="1"/>
  <c r="U28" i="156"/>
  <c r="U21" i="156" s="1"/>
  <c r="T28" i="156"/>
  <c r="T21" i="156" s="1"/>
  <c r="S28" i="156"/>
  <c r="S21" i="156" s="1"/>
  <c r="R28" i="156"/>
  <c r="R21" i="156" s="1"/>
  <c r="Q28" i="156"/>
  <c r="Q21" i="156" s="1"/>
  <c r="P28" i="156"/>
  <c r="P21" i="156" s="1"/>
  <c r="O28" i="156"/>
  <c r="O21" i="156" s="1"/>
  <c r="N28" i="156"/>
  <c r="N21" i="156" s="1"/>
  <c r="M28" i="156"/>
  <c r="M21" i="156" s="1"/>
  <c r="L28" i="156"/>
  <c r="L21" i="156" s="1"/>
  <c r="K28" i="156"/>
  <c r="K21" i="156" s="1"/>
  <c r="J28" i="156"/>
  <c r="J21" i="156" s="1"/>
  <c r="I28" i="156"/>
  <c r="I21" i="156" s="1"/>
  <c r="H28" i="156"/>
  <c r="H21" i="156" s="1"/>
  <c r="G28" i="156"/>
  <c r="G21" i="156" s="1"/>
  <c r="F28" i="156"/>
  <c r="F21" i="156" s="1"/>
  <c r="E21" i="156"/>
  <c r="AA25" i="156"/>
  <c r="Z25" i="156"/>
  <c r="X25" i="156"/>
  <c r="W25" i="156"/>
  <c r="V25" i="156"/>
  <c r="U25" i="156"/>
  <c r="T25" i="156"/>
  <c r="S25" i="156"/>
  <c r="R25" i="156"/>
  <c r="Q25" i="156"/>
  <c r="P25" i="156"/>
  <c r="O25" i="156"/>
  <c r="N25" i="156"/>
  <c r="M25" i="156"/>
  <c r="L25" i="156"/>
  <c r="K25" i="156"/>
  <c r="J25" i="156"/>
  <c r="I25" i="156"/>
  <c r="H25" i="156"/>
  <c r="G25" i="156"/>
  <c r="F25" i="156"/>
  <c r="E25" i="156"/>
  <c r="D25" i="156"/>
  <c r="AA24" i="156"/>
  <c r="Z24" i="156"/>
  <c r="W24" i="156"/>
  <c r="U24" i="156"/>
  <c r="T24" i="156"/>
  <c r="S24" i="156"/>
  <c r="R24" i="156"/>
  <c r="Q24" i="156"/>
  <c r="P24" i="156"/>
  <c r="O24" i="156"/>
  <c r="N24" i="156"/>
  <c r="M24" i="156"/>
  <c r="L24" i="156"/>
  <c r="K24" i="156"/>
  <c r="J24" i="156"/>
  <c r="I24" i="156"/>
  <c r="H24" i="156"/>
  <c r="G24" i="156"/>
  <c r="F24" i="156"/>
  <c r="E24" i="156"/>
  <c r="D24" i="156"/>
  <c r="G33" i="156" l="1"/>
  <c r="G22" i="156" s="1"/>
  <c r="G20" i="156" s="1"/>
  <c r="X46" i="156"/>
  <c r="X33" i="156" s="1"/>
  <c r="X27" i="156" s="1"/>
  <c r="E33" i="156"/>
  <c r="E27" i="156" s="1"/>
  <c r="O33" i="156"/>
  <c r="O22" i="156" s="1"/>
  <c r="O20" i="156" s="1"/>
  <c r="J33" i="156"/>
  <c r="J22" i="156" s="1"/>
  <c r="J20" i="156" s="1"/>
  <c r="T33" i="156"/>
  <c r="T27" i="156" s="1"/>
  <c r="D33" i="156"/>
  <c r="D22" i="156" s="1"/>
  <c r="D20" i="156" s="1"/>
  <c r="D34" i="156"/>
  <c r="Y53" i="156"/>
  <c r="Y33" i="156" s="1"/>
  <c r="Y22" i="156" s="1"/>
  <c r="Y20" i="156" s="1"/>
  <c r="F33" i="156"/>
  <c r="F22" i="156" s="1"/>
  <c r="F20" i="156" s="1"/>
  <c r="H33" i="156"/>
  <c r="H22" i="156" s="1"/>
  <c r="H20" i="156" s="1"/>
  <c r="M33" i="156"/>
  <c r="M22" i="156" s="1"/>
  <c r="M20" i="156" s="1"/>
  <c r="R33" i="156"/>
  <c r="R22" i="156" s="1"/>
  <c r="R20" i="156" s="1"/>
  <c r="W33" i="156"/>
  <c r="W22" i="156" s="1"/>
  <c r="W20" i="156" s="1"/>
  <c r="I33" i="156"/>
  <c r="I22" i="156" s="1"/>
  <c r="I20" i="156" s="1"/>
  <c r="N33" i="156"/>
  <c r="N22" i="156" s="1"/>
  <c r="N20" i="156" s="1"/>
  <c r="S33" i="156"/>
  <c r="S22" i="156" s="1"/>
  <c r="S20" i="156" s="1"/>
  <c r="Z33" i="156"/>
  <c r="Z22" i="156" s="1"/>
  <c r="Z20" i="156" s="1"/>
  <c r="L33" i="156"/>
  <c r="L22" i="156" s="1"/>
  <c r="L20" i="156" s="1"/>
  <c r="Q33" i="156"/>
  <c r="Q22" i="156" s="1"/>
  <c r="Q20" i="156" s="1"/>
  <c r="V33" i="156"/>
  <c r="V27" i="156" s="1"/>
  <c r="AA33" i="156"/>
  <c r="AA22" i="156" s="1"/>
  <c r="AA20" i="156" s="1"/>
  <c r="U33" i="156"/>
  <c r="U22" i="156" s="1"/>
  <c r="P33" i="156"/>
  <c r="K33" i="156"/>
  <c r="V20" i="156"/>
  <c r="G27" i="156" l="1"/>
  <c r="Z27" i="156"/>
  <c r="W27" i="156"/>
  <c r="M27" i="156"/>
  <c r="E22" i="156"/>
  <c r="E20" i="156" s="1"/>
  <c r="D27" i="156"/>
  <c r="J27" i="156"/>
  <c r="F27" i="156"/>
  <c r="O27" i="156"/>
  <c r="L27" i="156"/>
  <c r="AA27" i="156"/>
  <c r="I27" i="156"/>
  <c r="T22" i="156"/>
  <c r="T20" i="156" s="1"/>
  <c r="H27" i="156"/>
  <c r="N27" i="156"/>
  <c r="Q27" i="156"/>
  <c r="U27" i="156"/>
  <c r="S27" i="156"/>
  <c r="R27" i="156"/>
  <c r="K27" i="156"/>
  <c r="K22" i="156"/>
  <c r="K20" i="156" s="1"/>
  <c r="P27" i="156"/>
  <c r="P22" i="156"/>
  <c r="P20" i="156" s="1"/>
  <c r="Y27" i="156"/>
  <c r="X22" i="156"/>
  <c r="X20" i="156" s="1"/>
</calcChain>
</file>

<file path=xl/sharedStrings.xml><?xml version="1.0" encoding="utf-8"?>
<sst xmlns="http://schemas.openxmlformats.org/spreadsheetml/2006/main" count="206" uniqueCount="153">
  <si>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</si>
  <si>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</si>
  <si>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</si>
  <si>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</si>
  <si>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</si>
  <si>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</si>
  <si>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</si>
  <si>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</si>
  <si>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</si>
  <si>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</si>
  <si>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</si>
  <si>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</si>
  <si>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</si>
  <si>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</si>
  <si>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</si>
  <si>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</si>
  <si>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</si>
  <si>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</si>
  <si>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</si>
  <si>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</si>
  <si>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</si>
  <si>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</si>
  <si>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</si>
  <si>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</si>
  <si>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</si>
  <si>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</si>
  <si>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</si>
  <si>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</si>
  <si>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</si>
  <si>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</si>
  <si>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</si>
  <si>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</si>
  <si>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</si>
  <si>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</si>
  <si>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</si>
  <si>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</si>
  <si>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</si>
  <si>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</si>
  <si>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</si>
  <si>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</si>
  <si>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</si>
  <si>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</si>
  <si>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</si>
  <si>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</si>
  <si>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</si>
  <si>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</si>
  <si>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</si>
  <si>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</si>
  <si>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</si>
  <si>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</si>
  <si>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</si>
  <si>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</si>
  <si>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</si>
  <si>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</si>
  <si>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</si>
  <si>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</si>
  <si>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</si>
  <si>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</si>
  <si>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</si>
  <si>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</si>
  <si>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</si>
  <si>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</si>
  <si>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</si>
  <si>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</si>
  <si>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</si>
  <si>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</si>
  <si>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</si>
  <si>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</si>
  <si>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</si>
  <si>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</si>
  <si>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</si>
  <si>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</si>
  <si>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</si>
  <si>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</si>
  <si>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</si>
  <si>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</si>
  <si>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</si>
  <si>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</si>
  <si>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</si>
  <si>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</si>
  <si>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</si>
  <si>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</si>
  <si>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</si>
  <si>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</si>
  <si>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</si>
  <si>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</si>
  <si>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</si>
  <si>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</si>
  <si>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</si>
  <si>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</si>
  <si>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</si>
  <si>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</si>
  <si>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</si>
  <si>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</si>
  <si>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</si>
  <si>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</si>
  <si>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</si>
  <si>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</si>
  <si>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</si>
  <si>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</si>
  <si>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</si>
  <si>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1.2.2.1.1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</si>
  <si>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</si>
  <si>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</si>
  <si>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</si>
  <si>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</si>
  <si>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</si>
  <si>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</si>
  <si>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</si>
  <si>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>Реконструкция ВЛ 6;0,4кВ и центров питания в г. Бодайбо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</si>
  <si>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</si>
  <si>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</si>
  <si>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</si>
  <si>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</si>
  <si>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</si>
  <si>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</si>
  <si>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</si>
  <si>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>1.4.1</t>
  </si>
  <si>
    <t>1.4.2</t>
  </si>
  <si>
    <t>Приобретение ПК и орг.техники</t>
  </si>
  <si>
    <t>Возврат заемных средств</t>
  </si>
  <si>
    <t>Расширение  АИИСКУЭ в городских и поселковых сетях</t>
  </si>
  <si>
    <t>H_6026_ВЭ</t>
  </si>
  <si>
    <t>Приобретение жилого вагон-дома для дежурного оперативного персонала ПС</t>
  </si>
  <si>
    <t>нд</t>
  </si>
  <si>
    <t>1.2.1.2.1</t>
  </si>
  <si>
    <t>1.2.1.2.2</t>
  </si>
  <si>
    <t>Иркутская область</t>
  </si>
  <si>
    <t>Предложение по корректировке утвержденного плана</t>
  </si>
  <si>
    <t>H_2037_ВЭ</t>
  </si>
  <si>
    <t>H_2036_ВЭ</t>
  </si>
  <si>
    <t>1.2.1.2.3</t>
  </si>
  <si>
    <t>Замена ТП 6/0,4кВ, на КТПН 6/0,4кВ в г. Бодайбо</t>
  </si>
  <si>
    <t>Н_2079_ВЭ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</si>
  <si>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</si>
  <si>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</si>
  <si>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</si>
  <si>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</si>
  <si>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Замена масляных выключателей 6 кВ на вакуумные с установкой микропроцессорных защит</t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</si>
  <si>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2022 год</t>
    </r>
  </si>
  <si>
    <t xml:space="preserve"> на 2024 год </t>
  </si>
  <si>
    <t>L_2093_ВЭ</t>
  </si>
  <si>
    <t>Реконструкция ПС 110кВ Кропоткинская с заменой силовых трансформаторов 110/35/6кВ Т-1 мощностью 16 МВА и Т-2 мощностью 10 МВА на трансформаторы мощностью не менее 25 МВА каждый</t>
  </si>
  <si>
    <t>L_2091_ВЭ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</si>
  <si>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</si>
  <si>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H_2071_ВЭ</t>
  </si>
  <si>
    <t>1.2.1.1.2</t>
  </si>
  <si>
    <t>L_6051_ВЭ</t>
  </si>
  <si>
    <t>L_6052_ВЭ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</si>
  <si>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Распоряжением № 58-300-мр 29.10.2021 года Министерства жилищной политики и энергетики Иркутской области</t>
    </r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</si>
  <si>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</si>
  <si>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L_2096_ВЭ</t>
  </si>
  <si>
    <t>1.2.1.2.4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</si>
</sst>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2" fontId="31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/>
    </xf>
    <xf numFmtId="0" fontId="35" fillId="0" borderId="0" xfId="54" applyFont="1" applyFill="1" applyAlignment="1">
      <alignment horizontal="center" vertical="center"/>
    </xf>
    <xf numFmtId="4" fontId="32" fillId="0" borderId="10" xfId="54" applyNumberFormat="1" applyFont="1" applyFill="1" applyBorder="1" applyAlignment="1">
      <alignment horizontal="center" vertical="center"/>
    </xf>
    <xf numFmtId="4" fontId="31" fillId="0" borderId="10" xfId="54" applyNumberFormat="1" applyFont="1" applyFill="1" applyBorder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65"/>
  <sheetViews>
    <sheetView tabSelected="1" zoomScale="75" zoomScaleNormal="75" zoomScaleSheetLayoutView="80" workbookViewId="0">
      <pane ySplit="18" topLeftCell="A19" activePane="bottomLeft" state="frozen"/>
      <selection activeCell="A15" sqref="A15"/>
      <selection pane="bottomLeft" sqref="A1:XFD1048576"/>
    </sheetView>
  </sheetViews>
  <sheetFormatPr defaultRowHeight="12" x14ac:dyDescent="0.2"/>
  <cols>
    <col min="1" max="1" width="10.875" style="6" customWidth="1"/>
    <col min="2" max="2" width="35.875" style="6" customWidth="1"/>
    <col min="3" max="3" width="12.75" style="6" customWidth="1"/>
    <col min="4" max="15" width="8.125" style="6" customWidth="1"/>
    <col min="16" max="17" width="9.375" style="6" customWidth="1"/>
    <col min="18" max="19" width="8.125" style="6" customWidth="1"/>
    <col min="20" max="20" width="9.5" style="6" customWidth="1"/>
    <col min="21" max="21" width="9.625" style="6" customWidth="1"/>
    <col min="22" max="22" width="10.125" style="6" customWidth="1"/>
    <col min="23" max="23" width="11.375" style="6" customWidth="1"/>
    <col min="24" max="24" width="11.125" style="6" customWidth="1"/>
    <col min="25" max="25" width="10.75" style="6" customWidth="1"/>
    <col min="26" max="26" width="11.875" style="6" customWidth="1"/>
    <col min="27" max="27" width="12.125" style="6" customWidth="1"/>
    <col min="28" max="28" width="9" style="6"/>
    <col min="29" max="29" width="11.125" style="6" bestFit="1" customWidth="1"/>
    <col min="30" max="16384" width="9" style="6"/>
  </cols>
  <sheetData>
    <row r="1" spans="1:40" ht="18.75" x14ac:dyDescent="0.2">
      <c r="AA1" s="7" t="s">
        <v>34</v>
      </c>
    </row>
    <row r="2" spans="1:40" ht="18.75" x14ac:dyDescent="0.3">
      <c r="H2" s="8"/>
      <c r="I2" s="30"/>
      <c r="J2" s="30"/>
      <c r="K2" s="30"/>
      <c r="L2" s="30"/>
      <c r="M2" s="8"/>
      <c r="AA2" s="9" t="s">
        <v>0</v>
      </c>
    </row>
    <row r="3" spans="1:40" ht="18.75" x14ac:dyDescent="0.3">
      <c r="H3" s="10"/>
      <c r="I3" s="10"/>
      <c r="J3" s="10"/>
      <c r="K3" s="10"/>
      <c r="L3" s="10"/>
      <c r="M3" s="10"/>
      <c r="AA3" s="9" t="s">
        <v>107</v>
      </c>
    </row>
    <row r="4" spans="1:40" ht="18.75" x14ac:dyDescent="0.2">
      <c r="A4" s="31" t="s">
        <v>50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40" ht="18.75" x14ac:dyDescent="0.3">
      <c r="A5" s="32" t="s">
        <v>140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40" ht="15.75" customHeight="1" x14ac:dyDescent="0.2"/>
    <row r="7" spans="1:40" ht="21.75" customHeight="1" x14ac:dyDescent="0.2">
      <c r="A7" s="33" t="s">
        <v>106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29" t="s">
        <v>51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</row>
    <row r="10" spans="1:40" ht="16.5" customHeight="1" x14ac:dyDescent="0.2">
      <c r="A10" s="33" t="s">
        <v>139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2"/>
      <c r="U11" s="12"/>
      <c r="V11" s="26"/>
      <c r="W11" s="26"/>
      <c r="X11" s="26"/>
      <c r="Y11" s="26"/>
      <c r="Z11" s="11"/>
      <c r="AA11" s="11"/>
    </row>
    <row r="12" spans="1:40" s="10" customFormat="1" ht="39" customHeight="1" x14ac:dyDescent="0.3">
      <c r="A12" s="35" t="s">
        <v>149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0" customFormat="1" ht="15.75" customHeight="1" x14ac:dyDescent="0.25">
      <c r="A13" s="36" t="s">
        <v>100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0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3" customFormat="1" ht="24" customHeight="1" x14ac:dyDescent="0.25">
      <c r="A15" s="34" t="s">
        <v>33</v>
      </c>
      <c r="B15" s="34" t="s">
        <v>2</v>
      </c>
      <c r="C15" s="34" t="s">
        <v>1</v>
      </c>
      <c r="D15" s="34" t="s">
        <v>32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40" ht="80.25" customHeight="1" x14ac:dyDescent="0.2">
      <c r="A16" s="34"/>
      <c r="B16" s="34"/>
      <c r="C16" s="34"/>
      <c r="D16" s="34" t="s">
        <v>8</v>
      </c>
      <c r="E16" s="34"/>
      <c r="F16" s="34"/>
      <c r="G16" s="34"/>
      <c r="H16" s="38" t="s">
        <v>9</v>
      </c>
      <c r="I16" s="39"/>
      <c r="J16" s="39"/>
      <c r="K16" s="39"/>
      <c r="L16" s="39"/>
      <c r="M16" s="39"/>
      <c r="N16" s="34" t="s">
        <v>6</v>
      </c>
      <c r="O16" s="34"/>
      <c r="P16" s="34" t="s">
        <v>7</v>
      </c>
      <c r="Q16" s="34"/>
      <c r="R16" s="34" t="s">
        <v>3</v>
      </c>
      <c r="S16" s="34"/>
      <c r="T16" s="34"/>
      <c r="U16" s="34"/>
      <c r="V16" s="34" t="s">
        <v>4</v>
      </c>
      <c r="W16" s="34"/>
      <c r="X16" s="34"/>
      <c r="Y16" s="34"/>
      <c r="Z16" s="34" t="s">
        <v>5</v>
      </c>
      <c r="AA16" s="34"/>
    </row>
    <row r="17" spans="1:30" s="14" customFormat="1" ht="186.75" customHeight="1" x14ac:dyDescent="0.2">
      <c r="A17" s="34"/>
      <c r="B17" s="34"/>
      <c r="C17" s="34"/>
      <c r="D17" s="41" t="s">
        <v>86</v>
      </c>
      <c r="E17" s="41"/>
      <c r="F17" s="42" t="s">
        <v>87</v>
      </c>
      <c r="G17" s="43"/>
      <c r="H17" s="41" t="s">
        <v>88</v>
      </c>
      <c r="I17" s="41"/>
      <c r="J17" s="41" t="s">
        <v>89</v>
      </c>
      <c r="K17" s="41"/>
      <c r="L17" s="41" t="s">
        <v>90</v>
      </c>
      <c r="M17" s="41"/>
      <c r="N17" s="41" t="s">
        <v>92</v>
      </c>
      <c r="O17" s="41"/>
      <c r="P17" s="41" t="s">
        <v>93</v>
      </c>
      <c r="Q17" s="41"/>
      <c r="R17" s="44" t="s">
        <v>94</v>
      </c>
      <c r="S17" s="44"/>
      <c r="T17" s="44" t="s">
        <v>95</v>
      </c>
      <c r="U17" s="44"/>
      <c r="V17" s="40" t="s">
        <v>96</v>
      </c>
      <c r="W17" s="40"/>
      <c r="X17" s="40" t="s">
        <v>97</v>
      </c>
      <c r="Y17" s="40"/>
      <c r="Z17" s="40" t="s">
        <v>98</v>
      </c>
      <c r="AA17" s="40"/>
    </row>
    <row r="18" spans="1:30" ht="87" customHeight="1" x14ac:dyDescent="0.2">
      <c r="A18" s="34"/>
      <c r="B18" s="34"/>
      <c r="C18" s="34"/>
      <c r="D18" s="5" t="s">
        <v>99</v>
      </c>
      <c r="E18" s="5" t="s">
        <v>128</v>
      </c>
      <c r="F18" s="5" t="s">
        <v>99</v>
      </c>
      <c r="G18" s="5" t="s">
        <v>128</v>
      </c>
      <c r="H18" s="5" t="s">
        <v>99</v>
      </c>
      <c r="I18" s="5" t="s">
        <v>128</v>
      </c>
      <c r="J18" s="5" t="s">
        <v>99</v>
      </c>
      <c r="K18" s="5" t="s">
        <v>128</v>
      </c>
      <c r="L18" s="5" t="s">
        <v>99</v>
      </c>
      <c r="M18" s="5" t="s">
        <v>128</v>
      </c>
      <c r="N18" s="5" t="s">
        <v>99</v>
      </c>
      <c r="O18" s="5" t="s">
        <v>128</v>
      </c>
      <c r="P18" s="5" t="s">
        <v>99</v>
      </c>
      <c r="Q18" s="5" t="s">
        <v>128</v>
      </c>
      <c r="R18" s="5" t="s">
        <v>99</v>
      </c>
      <c r="S18" s="5" t="s">
        <v>128</v>
      </c>
      <c r="T18" s="5" t="s">
        <v>99</v>
      </c>
      <c r="U18" s="5" t="s">
        <v>128</v>
      </c>
      <c r="V18" s="5" t="s">
        <v>99</v>
      </c>
      <c r="W18" s="5" t="s">
        <v>128</v>
      </c>
      <c r="X18" s="5" t="s">
        <v>99</v>
      </c>
      <c r="Y18" s="5" t="s">
        <v>128</v>
      </c>
      <c r="Z18" s="5" t="s">
        <v>99</v>
      </c>
      <c r="AA18" s="5" t="s">
        <v>128</v>
      </c>
    </row>
    <row r="19" spans="1:30" s="17" customFormat="1" ht="15.75" x14ac:dyDescent="0.25">
      <c r="A19" s="4">
        <v>1</v>
      </c>
      <c r="B19" s="15">
        <v>2</v>
      </c>
      <c r="C19" s="4">
        <v>3</v>
      </c>
      <c r="D19" s="16" t="s">
        <v>14</v>
      </c>
      <c r="E19" s="16" t="s">
        <v>15</v>
      </c>
      <c r="F19" s="16" t="s">
        <v>16</v>
      </c>
      <c r="G19" s="16" t="s">
        <v>25</v>
      </c>
      <c r="H19" s="16" t="s">
        <v>10</v>
      </c>
      <c r="I19" s="16" t="s">
        <v>11</v>
      </c>
      <c r="J19" s="16" t="s">
        <v>17</v>
      </c>
      <c r="K19" s="16" t="s">
        <v>18</v>
      </c>
      <c r="L19" s="16" t="s">
        <v>35</v>
      </c>
      <c r="M19" s="16" t="s">
        <v>91</v>
      </c>
      <c r="N19" s="16" t="s">
        <v>12</v>
      </c>
      <c r="O19" s="16" t="s">
        <v>13</v>
      </c>
      <c r="P19" s="16" t="s">
        <v>19</v>
      </c>
      <c r="Q19" s="16" t="s">
        <v>20</v>
      </c>
      <c r="R19" s="16" t="s">
        <v>21</v>
      </c>
      <c r="S19" s="16" t="s">
        <v>22</v>
      </c>
      <c r="T19" s="16" t="s">
        <v>23</v>
      </c>
      <c r="U19" s="16" t="s">
        <v>24</v>
      </c>
      <c r="V19" s="16" t="s">
        <v>26</v>
      </c>
      <c r="W19" s="16" t="s">
        <v>27</v>
      </c>
      <c r="X19" s="16" t="s">
        <v>28</v>
      </c>
      <c r="Y19" s="16" t="s">
        <v>29</v>
      </c>
      <c r="Z19" s="16" t="s">
        <v>30</v>
      </c>
      <c r="AA19" s="16" t="s">
        <v>31</v>
      </c>
    </row>
    <row r="20" spans="1:30" s="17" customFormat="1" ht="31.5" x14ac:dyDescent="0.25">
      <c r="A20" s="16" t="s">
        <v>53</v>
      </c>
      <c r="B20" s="22" t="s">
        <v>52</v>
      </c>
      <c r="C20" s="18" t="s">
        <v>124</v>
      </c>
      <c r="D20" s="19">
        <f>SUM(D21:D26)</f>
        <v>0</v>
      </c>
      <c r="E20" s="19">
        <f t="shared" ref="E20:AA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>T21+T22+T23+T24+T25+T26</f>
        <v>0</v>
      </c>
      <c r="U20" s="19">
        <v>0</v>
      </c>
      <c r="V20" s="19">
        <f>V21+V22+V23+V24+V25+V26</f>
        <v>2.2000000000000002</v>
      </c>
      <c r="W20" s="27">
        <f>W21+W22+W23+W24+W25+W26</f>
        <v>2.2000000000000002</v>
      </c>
      <c r="X20" s="27">
        <f>X21+X22+X23+X24+X25+X26</f>
        <v>512.6400000000001</v>
      </c>
      <c r="Y20" s="27">
        <f>Y21+Y22+Y23+Y24+Y25+Y26</f>
        <v>722.05</v>
      </c>
      <c r="Z20" s="19">
        <f t="shared" si="0"/>
        <v>0</v>
      </c>
      <c r="AA20" s="19">
        <f t="shared" si="0"/>
        <v>0</v>
      </c>
      <c r="AD20" s="20"/>
    </row>
    <row r="21" spans="1:30" ht="15.75" x14ac:dyDescent="0.25">
      <c r="A21" s="15">
        <v>0.1</v>
      </c>
      <c r="B21" s="21" t="s">
        <v>54</v>
      </c>
      <c r="C21" s="4" t="s">
        <v>85</v>
      </c>
      <c r="D21" s="3">
        <f>D28</f>
        <v>0</v>
      </c>
      <c r="E21" s="3">
        <f t="shared" ref="E21:AA21" si="1">E28</f>
        <v>0</v>
      </c>
      <c r="F21" s="3">
        <f t="shared" si="1"/>
        <v>0</v>
      </c>
      <c r="G21" s="3">
        <f t="shared" si="1"/>
        <v>0</v>
      </c>
      <c r="H21" s="3">
        <f t="shared" si="1"/>
        <v>0</v>
      </c>
      <c r="I21" s="3">
        <f t="shared" si="1"/>
        <v>0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3">
        <f t="shared" si="1"/>
        <v>0</v>
      </c>
      <c r="N21" s="3">
        <f t="shared" si="1"/>
        <v>0</v>
      </c>
      <c r="O21" s="3">
        <f t="shared" si="1"/>
        <v>0</v>
      </c>
      <c r="P21" s="3">
        <f t="shared" si="1"/>
        <v>0</v>
      </c>
      <c r="Q21" s="3">
        <f t="shared" si="1"/>
        <v>0</v>
      </c>
      <c r="R21" s="3">
        <f t="shared" si="1"/>
        <v>0</v>
      </c>
      <c r="S21" s="3">
        <f t="shared" si="1"/>
        <v>0</v>
      </c>
      <c r="T21" s="3">
        <f>T28</f>
        <v>0</v>
      </c>
      <c r="U21" s="3">
        <f t="shared" si="1"/>
        <v>0</v>
      </c>
      <c r="V21" s="3">
        <f>V28</f>
        <v>0</v>
      </c>
      <c r="W21" s="3">
        <f t="shared" si="1"/>
        <v>0</v>
      </c>
      <c r="X21" s="3">
        <f t="shared" si="1"/>
        <v>0</v>
      </c>
      <c r="Y21" s="3">
        <f t="shared" ref="Y21" si="2">Y28</f>
        <v>0</v>
      </c>
      <c r="Z21" s="3">
        <f t="shared" si="1"/>
        <v>0</v>
      </c>
      <c r="AA21" s="3">
        <f t="shared" si="1"/>
        <v>0</v>
      </c>
    </row>
    <row r="22" spans="1:30" ht="31.5" x14ac:dyDescent="0.25">
      <c r="A22" s="15">
        <v>0.2</v>
      </c>
      <c r="B22" s="21" t="s">
        <v>55</v>
      </c>
      <c r="C22" s="4" t="s">
        <v>85</v>
      </c>
      <c r="D22" s="3">
        <f>D33</f>
        <v>0</v>
      </c>
      <c r="E22" s="3">
        <f t="shared" ref="E22:AA22" si="3">E33</f>
        <v>0</v>
      </c>
      <c r="F22" s="3">
        <f t="shared" si="3"/>
        <v>0</v>
      </c>
      <c r="G22" s="3">
        <f t="shared" si="3"/>
        <v>0</v>
      </c>
      <c r="H22" s="3">
        <f t="shared" si="3"/>
        <v>0</v>
      </c>
      <c r="I22" s="3">
        <f t="shared" si="3"/>
        <v>0</v>
      </c>
      <c r="J22" s="3">
        <f t="shared" si="3"/>
        <v>0</v>
      </c>
      <c r="K22" s="3">
        <f t="shared" si="3"/>
        <v>0</v>
      </c>
      <c r="L22" s="3">
        <f t="shared" si="3"/>
        <v>0</v>
      </c>
      <c r="M22" s="3">
        <f t="shared" si="3"/>
        <v>0</v>
      </c>
      <c r="N22" s="3">
        <f t="shared" si="3"/>
        <v>0</v>
      </c>
      <c r="O22" s="3">
        <f t="shared" si="3"/>
        <v>0</v>
      </c>
      <c r="P22" s="3">
        <f t="shared" si="3"/>
        <v>0</v>
      </c>
      <c r="Q22" s="3">
        <f t="shared" si="3"/>
        <v>0</v>
      </c>
      <c r="R22" s="3">
        <f t="shared" si="3"/>
        <v>0</v>
      </c>
      <c r="S22" s="3">
        <f t="shared" si="3"/>
        <v>0</v>
      </c>
      <c r="T22" s="3">
        <f t="shared" si="3"/>
        <v>0</v>
      </c>
      <c r="U22" s="3">
        <f t="shared" si="3"/>
        <v>0</v>
      </c>
      <c r="V22" s="3">
        <v>0</v>
      </c>
      <c r="W22" s="3">
        <f t="shared" si="3"/>
        <v>0</v>
      </c>
      <c r="X22" s="3">
        <f>X33</f>
        <v>243.31</v>
      </c>
      <c r="Y22" s="3">
        <f>Y33</f>
        <v>461.61</v>
      </c>
      <c r="Z22" s="3">
        <f t="shared" si="3"/>
        <v>0</v>
      </c>
      <c r="AA22" s="3">
        <f t="shared" si="3"/>
        <v>0</v>
      </c>
    </row>
    <row r="23" spans="1:30" ht="67.5" customHeight="1" x14ac:dyDescent="0.25">
      <c r="A23" s="15">
        <v>0.3</v>
      </c>
      <c r="B23" s="21" t="s">
        <v>56</v>
      </c>
      <c r="C23" s="4" t="s">
        <v>85</v>
      </c>
      <c r="D23" s="3">
        <f t="shared" ref="D23:AA23" si="4">D56</f>
        <v>0</v>
      </c>
      <c r="E23" s="3">
        <f t="shared" si="4"/>
        <v>0</v>
      </c>
      <c r="F23" s="3">
        <f t="shared" si="4"/>
        <v>0</v>
      </c>
      <c r="G23" s="3">
        <f t="shared" si="4"/>
        <v>0</v>
      </c>
      <c r="H23" s="3">
        <f t="shared" si="4"/>
        <v>0</v>
      </c>
      <c r="I23" s="3">
        <f t="shared" si="4"/>
        <v>0</v>
      </c>
      <c r="J23" s="3">
        <f t="shared" si="4"/>
        <v>0</v>
      </c>
      <c r="K23" s="3">
        <f t="shared" si="4"/>
        <v>0</v>
      </c>
      <c r="L23" s="3">
        <f t="shared" si="4"/>
        <v>0</v>
      </c>
      <c r="M23" s="3">
        <f t="shared" si="4"/>
        <v>0</v>
      </c>
      <c r="N23" s="3">
        <f t="shared" si="4"/>
        <v>0</v>
      </c>
      <c r="O23" s="3">
        <f t="shared" si="4"/>
        <v>0</v>
      </c>
      <c r="P23" s="3">
        <f t="shared" si="4"/>
        <v>0</v>
      </c>
      <c r="Q23" s="3">
        <f t="shared" si="4"/>
        <v>0</v>
      </c>
      <c r="R23" s="3">
        <f t="shared" si="4"/>
        <v>0</v>
      </c>
      <c r="S23" s="3">
        <f t="shared" si="4"/>
        <v>0</v>
      </c>
      <c r="T23" s="3">
        <f>T56</f>
        <v>0</v>
      </c>
      <c r="U23" s="3">
        <f t="shared" si="4"/>
        <v>0</v>
      </c>
      <c r="V23" s="3">
        <f t="shared" si="4"/>
        <v>0</v>
      </c>
      <c r="W23" s="3">
        <f t="shared" si="4"/>
        <v>0</v>
      </c>
      <c r="X23" s="3">
        <f t="shared" si="4"/>
        <v>0</v>
      </c>
      <c r="Y23" s="3">
        <f t="shared" ref="Y23" si="5">Y56</f>
        <v>0</v>
      </c>
      <c r="Z23" s="3">
        <f t="shared" si="4"/>
        <v>0</v>
      </c>
      <c r="AA23" s="3">
        <f t="shared" si="4"/>
        <v>0</v>
      </c>
    </row>
    <row r="24" spans="1:30" ht="33" customHeight="1" x14ac:dyDescent="0.25">
      <c r="A24" s="15">
        <v>0.4</v>
      </c>
      <c r="B24" s="21" t="s">
        <v>57</v>
      </c>
      <c r="C24" s="4" t="s">
        <v>85</v>
      </c>
      <c r="D24" s="3">
        <f t="shared" ref="D24:AA24" si="6">D57</f>
        <v>0</v>
      </c>
      <c r="E24" s="3">
        <f t="shared" si="6"/>
        <v>0</v>
      </c>
      <c r="F24" s="3">
        <f t="shared" si="6"/>
        <v>0</v>
      </c>
      <c r="G24" s="3">
        <f t="shared" si="6"/>
        <v>0</v>
      </c>
      <c r="H24" s="3">
        <f t="shared" si="6"/>
        <v>0</v>
      </c>
      <c r="I24" s="3">
        <f t="shared" si="6"/>
        <v>0</v>
      </c>
      <c r="J24" s="3">
        <f t="shared" si="6"/>
        <v>0</v>
      </c>
      <c r="K24" s="3">
        <f t="shared" si="6"/>
        <v>0</v>
      </c>
      <c r="L24" s="3">
        <f t="shared" si="6"/>
        <v>0</v>
      </c>
      <c r="M24" s="3">
        <f t="shared" si="6"/>
        <v>0</v>
      </c>
      <c r="N24" s="3">
        <f t="shared" si="6"/>
        <v>0</v>
      </c>
      <c r="O24" s="3">
        <f t="shared" si="6"/>
        <v>0</v>
      </c>
      <c r="P24" s="3">
        <f t="shared" si="6"/>
        <v>0</v>
      </c>
      <c r="Q24" s="3">
        <f t="shared" si="6"/>
        <v>0</v>
      </c>
      <c r="R24" s="3">
        <f t="shared" si="6"/>
        <v>0</v>
      </c>
      <c r="S24" s="3">
        <f t="shared" si="6"/>
        <v>0</v>
      </c>
      <c r="T24" s="3">
        <f t="shared" si="6"/>
        <v>0</v>
      </c>
      <c r="U24" s="3">
        <f t="shared" si="6"/>
        <v>0</v>
      </c>
      <c r="V24" s="3">
        <v>0</v>
      </c>
      <c r="W24" s="3">
        <f t="shared" si="6"/>
        <v>0</v>
      </c>
      <c r="X24" s="3">
        <f t="shared" si="6"/>
        <v>0</v>
      </c>
      <c r="Y24" s="3">
        <f t="shared" ref="Y24" si="7">Y57</f>
        <v>0</v>
      </c>
      <c r="Z24" s="3">
        <f t="shared" si="6"/>
        <v>0</v>
      </c>
      <c r="AA24" s="3">
        <f t="shared" si="6"/>
        <v>0</v>
      </c>
    </row>
    <row r="25" spans="1:30" ht="47.25" x14ac:dyDescent="0.25">
      <c r="A25" s="15">
        <v>0.5</v>
      </c>
      <c r="B25" s="21" t="s">
        <v>58</v>
      </c>
      <c r="C25" s="4" t="s">
        <v>85</v>
      </c>
      <c r="D25" s="3">
        <f t="shared" ref="D25:AA26" si="8">D60</f>
        <v>0</v>
      </c>
      <c r="E25" s="3">
        <f t="shared" si="8"/>
        <v>0</v>
      </c>
      <c r="F25" s="3">
        <f t="shared" si="8"/>
        <v>0</v>
      </c>
      <c r="G25" s="3">
        <f t="shared" si="8"/>
        <v>0</v>
      </c>
      <c r="H25" s="3">
        <f t="shared" si="8"/>
        <v>0</v>
      </c>
      <c r="I25" s="3">
        <f t="shared" si="8"/>
        <v>0</v>
      </c>
      <c r="J25" s="3">
        <f t="shared" si="8"/>
        <v>0</v>
      </c>
      <c r="K25" s="3">
        <f t="shared" si="8"/>
        <v>0</v>
      </c>
      <c r="L25" s="3">
        <f t="shared" si="8"/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3">
        <f t="shared" si="8"/>
        <v>0</v>
      </c>
      <c r="R25" s="3">
        <f t="shared" si="8"/>
        <v>0</v>
      </c>
      <c r="S25" s="3">
        <f t="shared" si="8"/>
        <v>0</v>
      </c>
      <c r="T25" s="3">
        <f t="shared" si="8"/>
        <v>0</v>
      </c>
      <c r="U25" s="3">
        <f t="shared" si="8"/>
        <v>0</v>
      </c>
      <c r="V25" s="3">
        <f t="shared" si="8"/>
        <v>0</v>
      </c>
      <c r="W25" s="3">
        <f t="shared" si="8"/>
        <v>0</v>
      </c>
      <c r="X25" s="3">
        <f t="shared" si="8"/>
        <v>0</v>
      </c>
      <c r="Y25" s="3">
        <f t="shared" ref="Y25" si="9">Y60</f>
        <v>0</v>
      </c>
      <c r="Z25" s="3">
        <f t="shared" si="8"/>
        <v>0</v>
      </c>
      <c r="AA25" s="3">
        <f t="shared" si="8"/>
        <v>0</v>
      </c>
    </row>
    <row r="26" spans="1:30" ht="31.5" x14ac:dyDescent="0.25">
      <c r="A26" s="15">
        <v>0.6</v>
      </c>
      <c r="B26" s="21" t="s">
        <v>59</v>
      </c>
      <c r="C26" s="4" t="s">
        <v>85</v>
      </c>
      <c r="D26" s="3">
        <f t="shared" si="8"/>
        <v>0</v>
      </c>
      <c r="E26" s="3">
        <f t="shared" si="8"/>
        <v>0</v>
      </c>
      <c r="F26" s="3">
        <f t="shared" si="8"/>
        <v>0</v>
      </c>
      <c r="G26" s="3">
        <f t="shared" si="8"/>
        <v>0</v>
      </c>
      <c r="H26" s="3">
        <f t="shared" si="8"/>
        <v>0</v>
      </c>
      <c r="I26" s="3">
        <f t="shared" si="8"/>
        <v>0</v>
      </c>
      <c r="J26" s="3">
        <f t="shared" si="8"/>
        <v>0</v>
      </c>
      <c r="K26" s="3">
        <f t="shared" si="8"/>
        <v>0</v>
      </c>
      <c r="L26" s="3">
        <f t="shared" si="8"/>
        <v>0</v>
      </c>
      <c r="M26" s="3">
        <f t="shared" si="8"/>
        <v>0</v>
      </c>
      <c r="N26" s="3">
        <f t="shared" si="8"/>
        <v>0</v>
      </c>
      <c r="O26" s="3">
        <f t="shared" si="8"/>
        <v>0</v>
      </c>
      <c r="P26" s="3">
        <f t="shared" si="8"/>
        <v>0</v>
      </c>
      <c r="Q26" s="3">
        <f t="shared" si="8"/>
        <v>0</v>
      </c>
      <c r="R26" s="3">
        <f t="shared" si="8"/>
        <v>0</v>
      </c>
      <c r="S26" s="3">
        <f t="shared" si="8"/>
        <v>0</v>
      </c>
      <c r="T26" s="3">
        <f t="shared" si="8"/>
        <v>0</v>
      </c>
      <c r="U26" s="3">
        <f t="shared" si="8"/>
        <v>0</v>
      </c>
      <c r="V26" s="3">
        <f>V61</f>
        <v>2.2000000000000002</v>
      </c>
      <c r="W26" s="3">
        <f>W61</f>
        <v>2.2000000000000002</v>
      </c>
      <c r="X26" s="3">
        <f>X61</f>
        <v>269.33000000000004</v>
      </c>
      <c r="Y26" s="3">
        <f>Y61</f>
        <v>260.44</v>
      </c>
      <c r="Z26" s="3">
        <v>0</v>
      </c>
      <c r="AA26" s="3">
        <v>0</v>
      </c>
    </row>
    <row r="27" spans="1:30" ht="24.75" customHeight="1" x14ac:dyDescent="0.25">
      <c r="A27" s="23">
        <v>1</v>
      </c>
      <c r="B27" s="22" t="s">
        <v>127</v>
      </c>
      <c r="C27" s="18" t="s">
        <v>124</v>
      </c>
      <c r="D27" s="19">
        <f t="shared" ref="D27:AA27" si="10">D28+D33+D56+D57+D60+D61</f>
        <v>0</v>
      </c>
      <c r="E27" s="19">
        <f t="shared" si="10"/>
        <v>0</v>
      </c>
      <c r="F27" s="19">
        <f t="shared" si="10"/>
        <v>0</v>
      </c>
      <c r="G27" s="19">
        <f t="shared" si="10"/>
        <v>0</v>
      </c>
      <c r="H27" s="19">
        <f t="shared" si="10"/>
        <v>0</v>
      </c>
      <c r="I27" s="19">
        <f t="shared" si="10"/>
        <v>0</v>
      </c>
      <c r="J27" s="19">
        <f t="shared" si="10"/>
        <v>0</v>
      </c>
      <c r="K27" s="19">
        <f t="shared" si="10"/>
        <v>0</v>
      </c>
      <c r="L27" s="19">
        <f t="shared" si="10"/>
        <v>0</v>
      </c>
      <c r="M27" s="19">
        <f t="shared" si="10"/>
        <v>0</v>
      </c>
      <c r="N27" s="19">
        <f t="shared" si="10"/>
        <v>0</v>
      </c>
      <c r="O27" s="19">
        <f t="shared" si="10"/>
        <v>0</v>
      </c>
      <c r="P27" s="19">
        <f t="shared" si="10"/>
        <v>0</v>
      </c>
      <c r="Q27" s="19">
        <f t="shared" si="10"/>
        <v>0</v>
      </c>
      <c r="R27" s="19">
        <f t="shared" si="10"/>
        <v>0</v>
      </c>
      <c r="S27" s="19">
        <f t="shared" si="10"/>
        <v>0</v>
      </c>
      <c r="T27" s="19">
        <f t="shared" si="10"/>
        <v>0</v>
      </c>
      <c r="U27" s="19">
        <f t="shared" si="10"/>
        <v>0</v>
      </c>
      <c r="V27" s="19">
        <f t="shared" si="10"/>
        <v>2.2000000000000002</v>
      </c>
      <c r="W27" s="19">
        <f t="shared" si="10"/>
        <v>2.2000000000000002</v>
      </c>
      <c r="X27" s="27">
        <f t="shared" si="10"/>
        <v>512.6400000000001</v>
      </c>
      <c r="Y27" s="19">
        <f t="shared" si="10"/>
        <v>722.05</v>
      </c>
      <c r="Z27" s="19">
        <f t="shared" si="10"/>
        <v>0</v>
      </c>
      <c r="AA27" s="19">
        <f t="shared" si="10"/>
        <v>0</v>
      </c>
    </row>
    <row r="28" spans="1:30" ht="31.5" x14ac:dyDescent="0.25">
      <c r="A28" s="23">
        <v>1.1000000000000001</v>
      </c>
      <c r="B28" s="21" t="s">
        <v>60</v>
      </c>
      <c r="C28" s="4" t="s">
        <v>85</v>
      </c>
      <c r="D28" s="3">
        <f t="shared" ref="D28:E28" si="11">+D29+D30+D31+D32</f>
        <v>0</v>
      </c>
      <c r="E28" s="3">
        <f t="shared" si="11"/>
        <v>0</v>
      </c>
      <c r="F28" s="3">
        <f t="shared" ref="F28:AA28" si="12">+F29+F30+F31+F32</f>
        <v>0</v>
      </c>
      <c r="G28" s="3">
        <f t="shared" si="12"/>
        <v>0</v>
      </c>
      <c r="H28" s="3">
        <f t="shared" si="12"/>
        <v>0</v>
      </c>
      <c r="I28" s="3">
        <f t="shared" si="12"/>
        <v>0</v>
      </c>
      <c r="J28" s="3">
        <f t="shared" si="12"/>
        <v>0</v>
      </c>
      <c r="K28" s="3">
        <f t="shared" si="12"/>
        <v>0</v>
      </c>
      <c r="L28" s="3">
        <f t="shared" si="12"/>
        <v>0</v>
      </c>
      <c r="M28" s="3">
        <f t="shared" si="12"/>
        <v>0</v>
      </c>
      <c r="N28" s="3">
        <f t="shared" si="12"/>
        <v>0</v>
      </c>
      <c r="O28" s="3">
        <f t="shared" si="12"/>
        <v>0</v>
      </c>
      <c r="P28" s="3">
        <f t="shared" si="12"/>
        <v>0</v>
      </c>
      <c r="Q28" s="3">
        <f t="shared" si="12"/>
        <v>0</v>
      </c>
      <c r="R28" s="3">
        <f t="shared" si="12"/>
        <v>0</v>
      </c>
      <c r="S28" s="3">
        <f t="shared" si="12"/>
        <v>0</v>
      </c>
      <c r="T28" s="3">
        <f t="shared" si="12"/>
        <v>0</v>
      </c>
      <c r="U28" s="3">
        <f t="shared" si="12"/>
        <v>0</v>
      </c>
      <c r="V28" s="3">
        <f t="shared" si="12"/>
        <v>0</v>
      </c>
      <c r="W28" s="3">
        <f t="shared" si="12"/>
        <v>0</v>
      </c>
      <c r="X28" s="3">
        <f t="shared" si="12"/>
        <v>0</v>
      </c>
      <c r="Y28" s="3">
        <f t="shared" si="12"/>
        <v>0</v>
      </c>
      <c r="Z28" s="3">
        <f t="shared" si="12"/>
        <v>0</v>
      </c>
      <c r="AA28" s="3">
        <f t="shared" si="12"/>
        <v>0</v>
      </c>
    </row>
    <row r="29" spans="1:30" ht="47.25" x14ac:dyDescent="0.25">
      <c r="A29" s="24" t="s">
        <v>37</v>
      </c>
      <c r="B29" s="21" t="s">
        <v>61</v>
      </c>
      <c r="C29" s="4" t="s">
        <v>85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</row>
    <row r="30" spans="1:30" ht="47.25" x14ac:dyDescent="0.25">
      <c r="A30" s="25" t="s">
        <v>38</v>
      </c>
      <c r="B30" s="21" t="s">
        <v>62</v>
      </c>
      <c r="C30" s="4" t="s">
        <v>85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</row>
    <row r="31" spans="1:30" ht="63" x14ac:dyDescent="0.25">
      <c r="A31" s="25" t="s">
        <v>39</v>
      </c>
      <c r="B31" s="21" t="s">
        <v>63</v>
      </c>
      <c r="C31" s="4" t="s">
        <v>85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</row>
    <row r="32" spans="1:30" ht="96.75" customHeight="1" x14ac:dyDescent="0.25">
      <c r="A32" s="25" t="s">
        <v>40</v>
      </c>
      <c r="B32" s="21" t="s">
        <v>64</v>
      </c>
      <c r="C32" s="4" t="s">
        <v>85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</row>
    <row r="33" spans="1:27" ht="47.25" x14ac:dyDescent="0.25">
      <c r="A33" s="25" t="s">
        <v>36</v>
      </c>
      <c r="B33" s="21" t="s">
        <v>65</v>
      </c>
      <c r="C33" s="4" t="s">
        <v>85</v>
      </c>
      <c r="D33" s="3">
        <f>D35+D36+D42+D45+D54+D55</f>
        <v>0</v>
      </c>
      <c r="E33" s="3">
        <f>E35+E36+E42+E45+E54+E55</f>
        <v>0</v>
      </c>
      <c r="F33" s="3">
        <f t="shared" ref="F33:W33" si="13">+F34+F41+F46+F53</f>
        <v>0</v>
      </c>
      <c r="G33" s="3">
        <f t="shared" si="13"/>
        <v>0</v>
      </c>
      <c r="H33" s="3">
        <f t="shared" si="13"/>
        <v>0</v>
      </c>
      <c r="I33" s="3">
        <f t="shared" si="13"/>
        <v>0</v>
      </c>
      <c r="J33" s="3">
        <f t="shared" si="13"/>
        <v>0</v>
      </c>
      <c r="K33" s="3">
        <f t="shared" si="13"/>
        <v>0</v>
      </c>
      <c r="L33" s="3">
        <f t="shared" si="13"/>
        <v>0</v>
      </c>
      <c r="M33" s="3">
        <f t="shared" si="13"/>
        <v>0</v>
      </c>
      <c r="N33" s="3">
        <f t="shared" si="13"/>
        <v>0</v>
      </c>
      <c r="O33" s="3">
        <f t="shared" si="13"/>
        <v>0</v>
      </c>
      <c r="P33" s="3">
        <f t="shared" si="13"/>
        <v>0</v>
      </c>
      <c r="Q33" s="3">
        <f t="shared" si="13"/>
        <v>0</v>
      </c>
      <c r="R33" s="3">
        <f t="shared" si="13"/>
        <v>0</v>
      </c>
      <c r="S33" s="3">
        <f t="shared" si="13"/>
        <v>0</v>
      </c>
      <c r="T33" s="3">
        <f t="shared" si="13"/>
        <v>0</v>
      </c>
      <c r="U33" s="3">
        <f t="shared" si="13"/>
        <v>0</v>
      </c>
      <c r="V33" s="3">
        <f t="shared" si="13"/>
        <v>0</v>
      </c>
      <c r="W33" s="3">
        <f t="shared" si="13"/>
        <v>0</v>
      </c>
      <c r="X33" s="3">
        <f>X34+X41+X46+X53</f>
        <v>243.31</v>
      </c>
      <c r="Y33" s="3">
        <f>Y34+Y41+Y46+Y53</f>
        <v>461.61</v>
      </c>
      <c r="Z33" s="3">
        <f>+Z34+Z41+Z46+Z53</f>
        <v>0</v>
      </c>
      <c r="AA33" s="3">
        <f>+AA34+AA41+AA46+AA53</f>
        <v>0</v>
      </c>
    </row>
    <row r="34" spans="1:27" ht="78.75" x14ac:dyDescent="0.25">
      <c r="A34" s="16" t="s">
        <v>41</v>
      </c>
      <c r="B34" s="21" t="s">
        <v>66</v>
      </c>
      <c r="C34" s="4" t="s">
        <v>85</v>
      </c>
      <c r="D34" s="3">
        <f>+D35+D36</f>
        <v>0</v>
      </c>
      <c r="E34" s="3">
        <v>0</v>
      </c>
      <c r="F34" s="3">
        <f>+F35+F36</f>
        <v>0</v>
      </c>
      <c r="G34" s="3">
        <f t="shared" ref="G34:AA34" si="14">+G35+G36</f>
        <v>0</v>
      </c>
      <c r="H34" s="3">
        <f t="shared" si="14"/>
        <v>0</v>
      </c>
      <c r="I34" s="3">
        <f t="shared" si="14"/>
        <v>0</v>
      </c>
      <c r="J34" s="3">
        <f t="shared" si="14"/>
        <v>0</v>
      </c>
      <c r="K34" s="3">
        <f t="shared" si="14"/>
        <v>0</v>
      </c>
      <c r="L34" s="3">
        <f t="shared" si="14"/>
        <v>0</v>
      </c>
      <c r="M34" s="3">
        <f t="shared" si="14"/>
        <v>0</v>
      </c>
      <c r="N34" s="3">
        <f t="shared" si="14"/>
        <v>0</v>
      </c>
      <c r="O34" s="3">
        <f t="shared" si="14"/>
        <v>0</v>
      </c>
      <c r="P34" s="3">
        <f t="shared" si="14"/>
        <v>0</v>
      </c>
      <c r="Q34" s="3">
        <f t="shared" si="14"/>
        <v>0</v>
      </c>
      <c r="R34" s="3">
        <f t="shared" si="14"/>
        <v>0</v>
      </c>
      <c r="S34" s="3">
        <f t="shared" si="14"/>
        <v>0</v>
      </c>
      <c r="T34" s="3">
        <f t="shared" si="14"/>
        <v>0</v>
      </c>
      <c r="U34" s="3">
        <f t="shared" si="14"/>
        <v>0</v>
      </c>
      <c r="V34" s="3">
        <f t="shared" si="14"/>
        <v>0</v>
      </c>
      <c r="W34" s="3">
        <f t="shared" si="14"/>
        <v>0</v>
      </c>
      <c r="X34" s="3">
        <f>X35+X36</f>
        <v>136.49</v>
      </c>
      <c r="Y34" s="3">
        <f>Y35+Y36</f>
        <v>354.79</v>
      </c>
      <c r="Z34" s="3">
        <f t="shared" si="14"/>
        <v>0</v>
      </c>
      <c r="AA34" s="3">
        <f t="shared" si="14"/>
        <v>0</v>
      </c>
    </row>
    <row r="35" spans="1:27" ht="36" customHeight="1" x14ac:dyDescent="0.25">
      <c r="A35" s="16" t="s">
        <v>44</v>
      </c>
      <c r="B35" s="21" t="s">
        <v>67</v>
      </c>
      <c r="C35" s="4" t="s">
        <v>85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</row>
    <row r="36" spans="1:27" ht="63" x14ac:dyDescent="0.25">
      <c r="A36" s="16" t="s">
        <v>45</v>
      </c>
      <c r="B36" s="21" t="s">
        <v>68</v>
      </c>
      <c r="C36" s="4" t="s">
        <v>85</v>
      </c>
      <c r="D36" s="3">
        <f t="shared" ref="D36:AA36" si="15">SUM(D37:D40)</f>
        <v>0</v>
      </c>
      <c r="E36" s="3">
        <f t="shared" si="15"/>
        <v>0</v>
      </c>
      <c r="F36" s="3">
        <f t="shared" si="15"/>
        <v>0</v>
      </c>
      <c r="G36" s="3">
        <f t="shared" si="15"/>
        <v>0</v>
      </c>
      <c r="H36" s="3">
        <f t="shared" si="15"/>
        <v>0</v>
      </c>
      <c r="I36" s="3">
        <f t="shared" si="15"/>
        <v>0</v>
      </c>
      <c r="J36" s="3">
        <f t="shared" si="15"/>
        <v>0</v>
      </c>
      <c r="K36" s="3">
        <f t="shared" si="15"/>
        <v>0</v>
      </c>
      <c r="L36" s="3">
        <f t="shared" si="15"/>
        <v>0</v>
      </c>
      <c r="M36" s="3">
        <f t="shared" si="15"/>
        <v>0</v>
      </c>
      <c r="N36" s="3">
        <f t="shared" si="15"/>
        <v>0</v>
      </c>
      <c r="O36" s="3">
        <f t="shared" si="15"/>
        <v>0</v>
      </c>
      <c r="P36" s="3">
        <f t="shared" si="15"/>
        <v>0</v>
      </c>
      <c r="Q36" s="3">
        <f t="shared" si="15"/>
        <v>0</v>
      </c>
      <c r="R36" s="3">
        <f t="shared" si="15"/>
        <v>0</v>
      </c>
      <c r="S36" s="3">
        <f t="shared" si="15"/>
        <v>0</v>
      </c>
      <c r="T36" s="3">
        <f t="shared" si="15"/>
        <v>0</v>
      </c>
      <c r="U36" s="3">
        <f t="shared" si="15"/>
        <v>0</v>
      </c>
      <c r="V36" s="3">
        <f t="shared" si="15"/>
        <v>0</v>
      </c>
      <c r="W36" s="3">
        <f t="shared" si="15"/>
        <v>0</v>
      </c>
      <c r="X36" s="3">
        <f t="shared" si="15"/>
        <v>136.49</v>
      </c>
      <c r="Y36" s="3">
        <f t="shared" si="15"/>
        <v>354.79</v>
      </c>
      <c r="Z36" s="3">
        <f t="shared" si="15"/>
        <v>0</v>
      </c>
      <c r="AA36" s="3">
        <f t="shared" si="15"/>
        <v>0</v>
      </c>
    </row>
    <row r="37" spans="1:27" ht="52.5" customHeight="1" x14ac:dyDescent="0.25">
      <c r="A37" s="16" t="s">
        <v>125</v>
      </c>
      <c r="B37" s="21" t="s">
        <v>138</v>
      </c>
      <c r="C37" s="15" t="s">
        <v>141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9.31</v>
      </c>
      <c r="Y37" s="3">
        <v>9.31</v>
      </c>
      <c r="Z37" s="3">
        <v>0</v>
      </c>
      <c r="AA37" s="3">
        <v>0</v>
      </c>
    </row>
    <row r="38" spans="1:27" ht="99.75" customHeight="1" x14ac:dyDescent="0.25">
      <c r="A38" s="16" t="s">
        <v>126</v>
      </c>
      <c r="B38" s="21" t="s">
        <v>142</v>
      </c>
      <c r="C38" s="15" t="s">
        <v>143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120.25</v>
      </c>
      <c r="Y38" s="3">
        <v>120.25</v>
      </c>
      <c r="Z38" s="3">
        <v>0</v>
      </c>
      <c r="AA38" s="3">
        <v>0</v>
      </c>
    </row>
    <row r="39" spans="1:27" ht="123.75" customHeight="1" x14ac:dyDescent="0.25">
      <c r="A39" s="16" t="s">
        <v>131</v>
      </c>
      <c r="B39" s="21" t="s">
        <v>150</v>
      </c>
      <c r="C39" s="15" t="s">
        <v>151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218.3</v>
      </c>
      <c r="Z39" s="3">
        <v>0</v>
      </c>
      <c r="AA39" s="3">
        <v>0</v>
      </c>
    </row>
    <row r="40" spans="1:27" ht="49.5" customHeight="1" x14ac:dyDescent="0.25">
      <c r="A40" s="16" t="s">
        <v>152</v>
      </c>
      <c r="B40" s="21" t="s">
        <v>132</v>
      </c>
      <c r="C40" s="15" t="s">
        <v>133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6.93</v>
      </c>
      <c r="Y40" s="3">
        <v>6.93</v>
      </c>
      <c r="Z40" s="3">
        <v>0</v>
      </c>
      <c r="AA40" s="3">
        <v>0</v>
      </c>
    </row>
    <row r="41" spans="1:27" ht="47.25" x14ac:dyDescent="0.25">
      <c r="A41" s="25" t="s">
        <v>42</v>
      </c>
      <c r="B41" s="21" t="s">
        <v>69</v>
      </c>
      <c r="C41" s="4" t="s">
        <v>85</v>
      </c>
      <c r="D41" s="3">
        <f t="shared" ref="D41:W41" si="16">+D42+D45</f>
        <v>0</v>
      </c>
      <c r="E41" s="3">
        <f t="shared" si="16"/>
        <v>0</v>
      </c>
      <c r="F41" s="3">
        <f t="shared" si="16"/>
        <v>0</v>
      </c>
      <c r="G41" s="3">
        <f t="shared" si="16"/>
        <v>0</v>
      </c>
      <c r="H41" s="3">
        <f t="shared" si="16"/>
        <v>0</v>
      </c>
      <c r="I41" s="3">
        <f t="shared" si="16"/>
        <v>0</v>
      </c>
      <c r="J41" s="3">
        <f t="shared" si="16"/>
        <v>0</v>
      </c>
      <c r="K41" s="3">
        <f t="shared" si="16"/>
        <v>0</v>
      </c>
      <c r="L41" s="3">
        <f t="shared" si="16"/>
        <v>0</v>
      </c>
      <c r="M41" s="3">
        <f t="shared" si="16"/>
        <v>0</v>
      </c>
      <c r="N41" s="3">
        <f t="shared" si="16"/>
        <v>0</v>
      </c>
      <c r="O41" s="3">
        <f t="shared" si="16"/>
        <v>0</v>
      </c>
      <c r="P41" s="3">
        <f t="shared" si="16"/>
        <v>0</v>
      </c>
      <c r="Q41" s="3">
        <f t="shared" si="16"/>
        <v>0</v>
      </c>
      <c r="R41" s="3">
        <f t="shared" si="16"/>
        <v>0</v>
      </c>
      <c r="S41" s="3">
        <f t="shared" si="16"/>
        <v>0</v>
      </c>
      <c r="T41" s="3">
        <f t="shared" si="16"/>
        <v>0</v>
      </c>
      <c r="U41" s="3">
        <f t="shared" si="16"/>
        <v>0</v>
      </c>
      <c r="V41" s="3">
        <f t="shared" si="16"/>
        <v>0</v>
      </c>
      <c r="W41" s="3">
        <f t="shared" si="16"/>
        <v>0</v>
      </c>
      <c r="X41" s="3">
        <f>X42+X45</f>
        <v>102.82</v>
      </c>
      <c r="Y41" s="28">
        <f>Y42+Y45</f>
        <v>102.82</v>
      </c>
      <c r="Z41" s="3">
        <f>+Z42+Z45</f>
        <v>0</v>
      </c>
      <c r="AA41" s="3">
        <f>+AA42+AA45</f>
        <v>0</v>
      </c>
    </row>
    <row r="42" spans="1:27" ht="31.5" x14ac:dyDescent="0.25">
      <c r="A42" s="16" t="s">
        <v>46</v>
      </c>
      <c r="B42" s="21" t="s">
        <v>70</v>
      </c>
      <c r="C42" s="4" t="s">
        <v>85</v>
      </c>
      <c r="D42" s="3">
        <f t="shared" ref="D42:W42" si="17">SUM(D43:D43)</f>
        <v>0</v>
      </c>
      <c r="E42" s="3">
        <f t="shared" si="17"/>
        <v>0</v>
      </c>
      <c r="F42" s="3">
        <f t="shared" si="17"/>
        <v>0</v>
      </c>
      <c r="G42" s="3">
        <f t="shared" si="17"/>
        <v>0</v>
      </c>
      <c r="H42" s="3">
        <f t="shared" si="17"/>
        <v>0</v>
      </c>
      <c r="I42" s="3">
        <f t="shared" si="17"/>
        <v>0</v>
      </c>
      <c r="J42" s="3">
        <f t="shared" si="17"/>
        <v>0</v>
      </c>
      <c r="K42" s="3">
        <f t="shared" si="17"/>
        <v>0</v>
      </c>
      <c r="L42" s="3">
        <f t="shared" si="17"/>
        <v>0</v>
      </c>
      <c r="M42" s="3">
        <f t="shared" si="17"/>
        <v>0</v>
      </c>
      <c r="N42" s="3">
        <f t="shared" si="17"/>
        <v>0</v>
      </c>
      <c r="O42" s="3">
        <f t="shared" si="17"/>
        <v>0</v>
      </c>
      <c r="P42" s="3">
        <f t="shared" si="17"/>
        <v>0</v>
      </c>
      <c r="Q42" s="3">
        <f t="shared" si="17"/>
        <v>0</v>
      </c>
      <c r="R42" s="3">
        <f t="shared" si="17"/>
        <v>0</v>
      </c>
      <c r="S42" s="3">
        <f t="shared" si="17"/>
        <v>0</v>
      </c>
      <c r="T42" s="3">
        <f t="shared" si="17"/>
        <v>0</v>
      </c>
      <c r="U42" s="3">
        <f t="shared" si="17"/>
        <v>0</v>
      </c>
      <c r="V42" s="3">
        <f t="shared" si="17"/>
        <v>0</v>
      </c>
      <c r="W42" s="3">
        <f t="shared" si="17"/>
        <v>0</v>
      </c>
      <c r="X42" s="3">
        <f>SUM(X43:X44)</f>
        <v>102.82</v>
      </c>
      <c r="Y42" s="3">
        <f>SUM(Y43:Y44)</f>
        <v>102.82</v>
      </c>
      <c r="Z42" s="3">
        <f>SUM(Z43:Z43)</f>
        <v>0</v>
      </c>
      <c r="AA42" s="3">
        <f>SUM(AA43:AA43)</f>
        <v>0</v>
      </c>
    </row>
    <row r="43" spans="1:27" ht="38.25" customHeight="1" x14ac:dyDescent="0.25">
      <c r="A43" s="16" t="s">
        <v>101</v>
      </c>
      <c r="B43" s="21" t="s">
        <v>109</v>
      </c>
      <c r="C43" s="15" t="s">
        <v>130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12</v>
      </c>
      <c r="Y43" s="3">
        <v>12</v>
      </c>
      <c r="Z43" s="3">
        <v>0</v>
      </c>
      <c r="AA43" s="3">
        <v>0</v>
      </c>
    </row>
    <row r="44" spans="1:27" ht="71.25" customHeight="1" x14ac:dyDescent="0.25">
      <c r="A44" s="16" t="s">
        <v>146</v>
      </c>
      <c r="B44" s="21" t="s">
        <v>144</v>
      </c>
      <c r="C44" s="15" t="s">
        <v>145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90.82</v>
      </c>
      <c r="Y44" s="3">
        <v>90.82</v>
      </c>
      <c r="Z44" s="3">
        <v>0</v>
      </c>
      <c r="AA44" s="3">
        <v>0</v>
      </c>
    </row>
    <row r="45" spans="1:27" ht="47.25" x14ac:dyDescent="0.25">
      <c r="A45" s="16" t="s">
        <v>47</v>
      </c>
      <c r="B45" s="21" t="s">
        <v>71</v>
      </c>
      <c r="C45" s="4" t="s">
        <v>85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</row>
    <row r="46" spans="1:27" ht="47.25" x14ac:dyDescent="0.25">
      <c r="A46" s="25" t="s">
        <v>108</v>
      </c>
      <c r="B46" s="21" t="s">
        <v>72</v>
      </c>
      <c r="C46" s="4" t="s">
        <v>85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f>X47+X49</f>
        <v>4</v>
      </c>
      <c r="Y46" s="3">
        <f>Y47+Y49</f>
        <v>4</v>
      </c>
      <c r="Z46" s="3">
        <v>0</v>
      </c>
      <c r="AA46" s="3">
        <v>0</v>
      </c>
    </row>
    <row r="47" spans="1:27" ht="47.25" x14ac:dyDescent="0.25">
      <c r="A47" s="16" t="s">
        <v>111</v>
      </c>
      <c r="B47" s="21" t="s">
        <v>134</v>
      </c>
      <c r="C47" s="4" t="s">
        <v>85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f>SUM(X48:X48)</f>
        <v>4</v>
      </c>
      <c r="Y47" s="3">
        <f>SUM(Y48:Y48)</f>
        <v>4</v>
      </c>
      <c r="Z47" s="3">
        <v>0</v>
      </c>
      <c r="AA47" s="3">
        <v>0</v>
      </c>
    </row>
    <row r="48" spans="1:27" ht="45" customHeight="1" x14ac:dyDescent="0.25">
      <c r="A48" s="16" t="s">
        <v>112</v>
      </c>
      <c r="B48" s="21" t="s">
        <v>121</v>
      </c>
      <c r="C48" s="4" t="s">
        <v>129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4</v>
      </c>
      <c r="Y48" s="3">
        <v>4</v>
      </c>
      <c r="Z48" s="3">
        <v>0</v>
      </c>
      <c r="AA48" s="3">
        <v>0</v>
      </c>
    </row>
    <row r="49" spans="1:27" ht="47.25" x14ac:dyDescent="0.25">
      <c r="A49" s="16" t="s">
        <v>113</v>
      </c>
      <c r="B49" s="21" t="s">
        <v>135</v>
      </c>
      <c r="C49" s="4" t="s">
        <v>85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f>X50</f>
        <v>0</v>
      </c>
      <c r="Y49" s="3">
        <v>0</v>
      </c>
      <c r="Z49" s="3">
        <v>0</v>
      </c>
      <c r="AA49" s="3">
        <v>0</v>
      </c>
    </row>
    <row r="50" spans="1:27" ht="35.25" customHeight="1" x14ac:dyDescent="0.25">
      <c r="A50" s="16" t="s">
        <v>114</v>
      </c>
      <c r="B50" s="21" t="s">
        <v>110</v>
      </c>
      <c r="C50" s="4"/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</row>
    <row r="51" spans="1:27" ht="31.5" x14ac:dyDescent="0.25">
      <c r="A51" s="16" t="s">
        <v>115</v>
      </c>
      <c r="B51" s="21" t="s">
        <v>136</v>
      </c>
      <c r="C51" s="4" t="s">
        <v>85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</row>
    <row r="52" spans="1:27" ht="47.25" x14ac:dyDescent="0.25">
      <c r="A52" s="16" t="s">
        <v>116</v>
      </c>
      <c r="B52" s="21" t="s">
        <v>137</v>
      </c>
      <c r="C52" s="4" t="s">
        <v>85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</row>
    <row r="53" spans="1:27" ht="63" x14ac:dyDescent="0.25">
      <c r="A53" s="25" t="s">
        <v>43</v>
      </c>
      <c r="B53" s="21" t="s">
        <v>73</v>
      </c>
      <c r="C53" s="4" t="s">
        <v>85</v>
      </c>
      <c r="D53" s="3">
        <f t="shared" ref="D53:AA53" si="18">+D54+D55</f>
        <v>0</v>
      </c>
      <c r="E53" s="3">
        <f t="shared" si="18"/>
        <v>0</v>
      </c>
      <c r="F53" s="3">
        <f t="shared" si="18"/>
        <v>0</v>
      </c>
      <c r="G53" s="3">
        <f t="shared" si="18"/>
        <v>0</v>
      </c>
      <c r="H53" s="3">
        <f t="shared" si="18"/>
        <v>0</v>
      </c>
      <c r="I53" s="3">
        <f t="shared" si="18"/>
        <v>0</v>
      </c>
      <c r="J53" s="3">
        <f t="shared" si="18"/>
        <v>0</v>
      </c>
      <c r="K53" s="3">
        <f t="shared" si="18"/>
        <v>0</v>
      </c>
      <c r="L53" s="3">
        <f t="shared" si="18"/>
        <v>0</v>
      </c>
      <c r="M53" s="3">
        <f t="shared" si="18"/>
        <v>0</v>
      </c>
      <c r="N53" s="3">
        <f t="shared" si="18"/>
        <v>0</v>
      </c>
      <c r="O53" s="3">
        <f t="shared" si="18"/>
        <v>0</v>
      </c>
      <c r="P53" s="3">
        <f t="shared" si="18"/>
        <v>0</v>
      </c>
      <c r="Q53" s="3">
        <f t="shared" si="18"/>
        <v>0</v>
      </c>
      <c r="R53" s="3">
        <f t="shared" si="18"/>
        <v>0</v>
      </c>
      <c r="S53" s="3">
        <f t="shared" si="18"/>
        <v>0</v>
      </c>
      <c r="T53" s="3">
        <f t="shared" si="18"/>
        <v>0</v>
      </c>
      <c r="U53" s="3">
        <f t="shared" si="18"/>
        <v>0</v>
      </c>
      <c r="V53" s="3">
        <f t="shared" si="18"/>
        <v>0</v>
      </c>
      <c r="W53" s="3">
        <f t="shared" si="18"/>
        <v>0</v>
      </c>
      <c r="X53" s="3">
        <f t="shared" si="18"/>
        <v>0</v>
      </c>
      <c r="Y53" s="3">
        <f t="shared" si="18"/>
        <v>0</v>
      </c>
      <c r="Z53" s="3">
        <f t="shared" si="18"/>
        <v>0</v>
      </c>
      <c r="AA53" s="3">
        <f t="shared" si="18"/>
        <v>0</v>
      </c>
    </row>
    <row r="54" spans="1:27" ht="31.5" x14ac:dyDescent="0.25">
      <c r="A54" s="16" t="s">
        <v>48</v>
      </c>
      <c r="B54" s="21" t="s">
        <v>74</v>
      </c>
      <c r="C54" s="4" t="s">
        <v>85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</row>
    <row r="55" spans="1:27" ht="51.75" customHeight="1" x14ac:dyDescent="0.25">
      <c r="A55" s="16" t="s">
        <v>49</v>
      </c>
      <c r="B55" s="21" t="s">
        <v>75</v>
      </c>
      <c r="C55" s="4" t="s">
        <v>85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</row>
    <row r="56" spans="1:27" ht="63" x14ac:dyDescent="0.25">
      <c r="A56" s="25" t="s">
        <v>76</v>
      </c>
      <c r="B56" s="21" t="s">
        <v>77</v>
      </c>
      <c r="C56" s="4" t="s">
        <v>85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</row>
    <row r="57" spans="1:27" ht="53.25" customHeight="1" x14ac:dyDescent="0.25">
      <c r="A57" s="25" t="s">
        <v>78</v>
      </c>
      <c r="B57" s="21" t="s">
        <v>79</v>
      </c>
      <c r="C57" s="4" t="s">
        <v>85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f>SUM(X58:X59)</f>
        <v>0</v>
      </c>
      <c r="Y57" s="3">
        <f>SUM(Y58:Y59)</f>
        <v>0</v>
      </c>
      <c r="Z57" s="3">
        <v>0</v>
      </c>
      <c r="AA57" s="3">
        <v>0</v>
      </c>
    </row>
    <row r="58" spans="1:27" ht="32.25" customHeight="1" x14ac:dyDescent="0.25">
      <c r="A58" s="16" t="s">
        <v>117</v>
      </c>
      <c r="B58" s="21"/>
      <c r="C58" s="4"/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</row>
    <row r="59" spans="1:27" ht="66.75" customHeight="1" x14ac:dyDescent="0.25">
      <c r="A59" s="16" t="s">
        <v>118</v>
      </c>
      <c r="B59" s="21"/>
      <c r="C59" s="4"/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</row>
    <row r="60" spans="1:27" ht="47.25" x14ac:dyDescent="0.25">
      <c r="A60" s="25" t="s">
        <v>80</v>
      </c>
      <c r="B60" s="21" t="s">
        <v>81</v>
      </c>
      <c r="C60" s="4" t="s">
        <v>85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</row>
    <row r="61" spans="1:27" ht="44.25" customHeight="1" x14ac:dyDescent="0.25">
      <c r="A61" s="25" t="s">
        <v>82</v>
      </c>
      <c r="B61" s="21" t="s">
        <v>83</v>
      </c>
      <c r="C61" s="4" t="s">
        <v>85</v>
      </c>
      <c r="D61" s="3">
        <f t="shared" ref="D61:AA61" si="19">SUM(D62:D65)</f>
        <v>0</v>
      </c>
      <c r="E61" s="3">
        <f t="shared" si="19"/>
        <v>0</v>
      </c>
      <c r="F61" s="3">
        <f t="shared" si="19"/>
        <v>0</v>
      </c>
      <c r="G61" s="3">
        <f t="shared" si="19"/>
        <v>0</v>
      </c>
      <c r="H61" s="3">
        <f t="shared" si="19"/>
        <v>0</v>
      </c>
      <c r="I61" s="3">
        <f t="shared" si="19"/>
        <v>0</v>
      </c>
      <c r="J61" s="3">
        <f t="shared" si="19"/>
        <v>0</v>
      </c>
      <c r="K61" s="3">
        <f t="shared" si="19"/>
        <v>0</v>
      </c>
      <c r="L61" s="3">
        <f t="shared" si="19"/>
        <v>0</v>
      </c>
      <c r="M61" s="3">
        <f t="shared" si="19"/>
        <v>0</v>
      </c>
      <c r="N61" s="3">
        <f t="shared" si="19"/>
        <v>0</v>
      </c>
      <c r="O61" s="3">
        <f t="shared" si="19"/>
        <v>0</v>
      </c>
      <c r="P61" s="3">
        <f t="shared" si="19"/>
        <v>0</v>
      </c>
      <c r="Q61" s="3">
        <f t="shared" si="19"/>
        <v>0</v>
      </c>
      <c r="R61" s="3">
        <f t="shared" si="19"/>
        <v>0</v>
      </c>
      <c r="S61" s="3">
        <f t="shared" si="19"/>
        <v>0</v>
      </c>
      <c r="T61" s="3">
        <f t="shared" si="19"/>
        <v>0</v>
      </c>
      <c r="U61" s="3">
        <f t="shared" si="19"/>
        <v>0</v>
      </c>
      <c r="V61" s="3">
        <f t="shared" si="19"/>
        <v>2.2000000000000002</v>
      </c>
      <c r="W61" s="3">
        <f t="shared" si="19"/>
        <v>2.2000000000000002</v>
      </c>
      <c r="X61" s="3">
        <f t="shared" si="19"/>
        <v>269.33000000000004</v>
      </c>
      <c r="Y61" s="3">
        <f t="shared" si="19"/>
        <v>260.44</v>
      </c>
      <c r="Z61" s="3">
        <f t="shared" si="19"/>
        <v>0</v>
      </c>
      <c r="AA61" s="3">
        <f t="shared" si="19"/>
        <v>0</v>
      </c>
    </row>
    <row r="62" spans="1:27" ht="27" customHeight="1" x14ac:dyDescent="0.25">
      <c r="A62" s="16" t="s">
        <v>102</v>
      </c>
      <c r="B62" s="21" t="s">
        <v>84</v>
      </c>
      <c r="C62" s="4" t="s">
        <v>147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10</v>
      </c>
      <c r="Y62" s="3">
        <v>10</v>
      </c>
      <c r="Z62" s="3">
        <v>0</v>
      </c>
      <c r="AA62" s="3">
        <v>0</v>
      </c>
    </row>
    <row r="63" spans="1:27" ht="28.5" customHeight="1" x14ac:dyDescent="0.25">
      <c r="A63" s="16" t="s">
        <v>103</v>
      </c>
      <c r="B63" s="21" t="s">
        <v>119</v>
      </c>
      <c r="C63" s="4" t="s">
        <v>148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2.2000000000000002</v>
      </c>
      <c r="W63" s="3">
        <v>2.2000000000000002</v>
      </c>
      <c r="X63" s="3">
        <v>0</v>
      </c>
      <c r="Y63" s="3">
        <v>0</v>
      </c>
      <c r="Z63" s="3">
        <v>0</v>
      </c>
      <c r="AA63" s="3">
        <v>0</v>
      </c>
    </row>
    <row r="64" spans="1:27" ht="31.5" x14ac:dyDescent="0.25">
      <c r="A64" s="16" t="s">
        <v>104</v>
      </c>
      <c r="B64" s="21" t="s">
        <v>123</v>
      </c>
      <c r="C64" s="4" t="s">
        <v>122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1.73</v>
      </c>
      <c r="Y64" s="3">
        <v>1.73</v>
      </c>
      <c r="Z64" s="3">
        <v>0</v>
      </c>
      <c r="AA64" s="3">
        <v>0</v>
      </c>
    </row>
    <row r="65" spans="1:27" ht="20.25" customHeight="1" x14ac:dyDescent="0.25">
      <c r="A65" s="16" t="s">
        <v>105</v>
      </c>
      <c r="B65" s="21" t="s">
        <v>120</v>
      </c>
      <c r="C65" s="4" t="s">
        <v>124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257.60000000000002</v>
      </c>
      <c r="Y65" s="3">
        <v>248.71</v>
      </c>
      <c r="Z65" s="3">
        <v>0</v>
      </c>
      <c r="AA65" s="3">
        <v>0</v>
      </c>
    </row>
  </sheetData>
  <mergeCells count="33">
    <mergeCell ref="X17:Y17"/>
    <mergeCell ref="N17:O17"/>
    <mergeCell ref="P17:Q17"/>
    <mergeCell ref="R17:S17"/>
    <mergeCell ref="T17:U17"/>
    <mergeCell ref="V17:W17"/>
    <mergeCell ref="D17:E17"/>
    <mergeCell ref="F17:G17"/>
    <mergeCell ref="H17:I17"/>
    <mergeCell ref="J17:K17"/>
    <mergeCell ref="L17:M1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A8:AA8"/>
    <mergeCell ref="I2:J2"/>
    <mergeCell ref="K2:L2"/>
    <mergeCell ref="A4:AA4"/>
    <mergeCell ref="A5:AA5"/>
    <mergeCell ref="A7:AA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9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2021-02-25T11:27:56Z</cp:lastPrinted>
  <dcterms:created xsi:type="dcterms:W3CDTF">2009-07-27T10:10:26Z</dcterms:created>
  <dcterms:modified xsi:type="dcterms:W3CDTF">2022-02-25T02:35:57Z</dcterms:modified>
</cp:coreProperties>
</file>