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vit-s-fs05\Общая\ПТО\ИНВЕСТИЦИИ\ИП_2022-2024\Корректировка_2022\Общественное обсуждение_28.02\1 Формы ИПР\"/>
    </mc:Choice>
  </mc:AlternateContent>
  <bookViews>
    <workbookView xWindow="-15" yWindow="6510" windowWidth="28830" windowHeight="6330" tabRatio="631"/>
  </bookViews>
  <sheets>
    <sheet name="2023" sheetId="156" r:id="rId1"/>
  </sheets>
  <definedNames>
    <definedName name="_xlnm.Print_Titles" localSheetId="0">'2023'!$15:$19</definedName>
  </definedNames>
  <calcPr calcId="162913"/>
</workbook>
</file>

<file path=xl/calcChain.xml><?xml version="1.0" encoding="utf-8"?>
<calcChain xmlns="http://schemas.openxmlformats.org/spreadsheetml/2006/main">
  <c r="W54" i="156" l="1"/>
  <c r="V54" i="156"/>
  <c r="U54" i="156"/>
  <c r="T54" i="156"/>
  <c r="S54" i="156"/>
  <c r="R54" i="156"/>
  <c r="Q54" i="156"/>
  <c r="P54" i="156"/>
  <c r="O54" i="156"/>
  <c r="N54" i="156"/>
  <c r="M54" i="156"/>
  <c r="L54" i="156"/>
  <c r="K54" i="156"/>
  <c r="J54" i="156"/>
  <c r="I54" i="156"/>
  <c r="H54" i="156"/>
  <c r="G54" i="156"/>
  <c r="F54" i="156"/>
  <c r="E54" i="156"/>
  <c r="D54" i="156"/>
  <c r="X54" i="156" l="1"/>
  <c r="E28" i="156" l="1"/>
  <c r="D28" i="156"/>
  <c r="D21" i="156" s="1"/>
  <c r="X61" i="156"/>
  <c r="X26" i="156" s="1"/>
  <c r="Y42" i="156"/>
  <c r="Y41" i="156" s="1"/>
  <c r="X42" i="156"/>
  <c r="X41" i="156" s="1"/>
  <c r="Y36" i="156"/>
  <c r="Y34" i="156" s="1"/>
  <c r="X36" i="156"/>
  <c r="X34" i="156" s="1"/>
  <c r="Y54" i="156"/>
  <c r="AA52" i="156"/>
  <c r="Z52" i="156"/>
  <c r="X52" i="156"/>
  <c r="W52" i="156"/>
  <c r="V52" i="156"/>
  <c r="U52" i="156"/>
  <c r="T52" i="156"/>
  <c r="S52" i="156"/>
  <c r="R52" i="156"/>
  <c r="Q52" i="156"/>
  <c r="P52" i="156"/>
  <c r="O52" i="156"/>
  <c r="N52" i="156"/>
  <c r="M52" i="156"/>
  <c r="L52" i="156"/>
  <c r="K52" i="156"/>
  <c r="J52" i="156"/>
  <c r="I52" i="156"/>
  <c r="H52" i="156"/>
  <c r="G52" i="156"/>
  <c r="F52" i="156"/>
  <c r="E52" i="156"/>
  <c r="D52" i="156"/>
  <c r="Y61" i="156"/>
  <c r="Y26" i="156" s="1"/>
  <c r="Y46" i="156"/>
  <c r="Y45" i="156" s="1"/>
  <c r="X46" i="156"/>
  <c r="Y57" i="156"/>
  <c r="Y24" i="156" s="1"/>
  <c r="Y25" i="156"/>
  <c r="AA61" i="156"/>
  <c r="Z61" i="156"/>
  <c r="W61" i="156"/>
  <c r="W26" i="156" s="1"/>
  <c r="V61" i="156"/>
  <c r="V26" i="156" s="1"/>
  <c r="U61" i="156"/>
  <c r="U26" i="156" s="1"/>
  <c r="T61" i="156"/>
  <c r="T26" i="156" s="1"/>
  <c r="S61" i="156"/>
  <c r="S26" i="156" s="1"/>
  <c r="R61" i="156"/>
  <c r="R26" i="156" s="1"/>
  <c r="Q61" i="156"/>
  <c r="Q26" i="156" s="1"/>
  <c r="P61" i="156"/>
  <c r="P26" i="156" s="1"/>
  <c r="O61" i="156"/>
  <c r="O26" i="156" s="1"/>
  <c r="N61" i="156"/>
  <c r="N26" i="156" s="1"/>
  <c r="M61" i="156"/>
  <c r="M26" i="156" s="1"/>
  <c r="L61" i="156"/>
  <c r="L26" i="156" s="1"/>
  <c r="K61" i="156"/>
  <c r="K26" i="156" s="1"/>
  <c r="J61" i="156"/>
  <c r="J26" i="156" s="1"/>
  <c r="I61" i="156"/>
  <c r="I26" i="156" s="1"/>
  <c r="H61" i="156"/>
  <c r="H26" i="156" s="1"/>
  <c r="G61" i="156"/>
  <c r="G26" i="156" s="1"/>
  <c r="F61" i="156"/>
  <c r="F26" i="156" s="1"/>
  <c r="E61" i="156"/>
  <c r="E26" i="156" s="1"/>
  <c r="D61" i="156"/>
  <c r="D26" i="156" s="1"/>
  <c r="X57" i="156"/>
  <c r="X24" i="156" s="1"/>
  <c r="J23" i="156"/>
  <c r="H23" i="156"/>
  <c r="F23" i="156"/>
  <c r="D23" i="156"/>
  <c r="AA23" i="156"/>
  <c r="Z23" i="156"/>
  <c r="Y23" i="156"/>
  <c r="X23" i="156"/>
  <c r="W23" i="156"/>
  <c r="V23" i="156"/>
  <c r="U23" i="156"/>
  <c r="T23" i="156"/>
  <c r="S23" i="156"/>
  <c r="R23" i="156"/>
  <c r="Q23" i="156"/>
  <c r="P23" i="156"/>
  <c r="O23" i="156"/>
  <c r="N23" i="156"/>
  <c r="M23" i="156"/>
  <c r="L23" i="156"/>
  <c r="K23" i="156"/>
  <c r="I23" i="156"/>
  <c r="G23" i="156"/>
  <c r="E23" i="156"/>
  <c r="X48" i="156"/>
  <c r="AA42" i="156"/>
  <c r="AA41" i="156" s="1"/>
  <c r="Z42" i="156"/>
  <c r="Z41" i="156" s="1"/>
  <c r="W42" i="156"/>
  <c r="W41" i="156" s="1"/>
  <c r="V42" i="156"/>
  <c r="V41" i="156" s="1"/>
  <c r="U42" i="156"/>
  <c r="U41" i="156" s="1"/>
  <c r="T42" i="156"/>
  <c r="T41" i="156" s="1"/>
  <c r="S42" i="156"/>
  <c r="S41" i="156" s="1"/>
  <c r="R42" i="156"/>
  <c r="R41" i="156" s="1"/>
  <c r="Q42" i="156"/>
  <c r="Q41" i="156" s="1"/>
  <c r="P42" i="156"/>
  <c r="P41" i="156" s="1"/>
  <c r="O42" i="156"/>
  <c r="O41" i="156" s="1"/>
  <c r="N42" i="156"/>
  <c r="N41" i="156" s="1"/>
  <c r="M42" i="156"/>
  <c r="M41" i="156" s="1"/>
  <c r="L42" i="156"/>
  <c r="L41" i="156" s="1"/>
  <c r="K42" i="156"/>
  <c r="K41" i="156" s="1"/>
  <c r="J42" i="156"/>
  <c r="J41" i="156" s="1"/>
  <c r="I42" i="156"/>
  <c r="I41" i="156" s="1"/>
  <c r="H42" i="156"/>
  <c r="H41" i="156" s="1"/>
  <c r="G42" i="156"/>
  <c r="G41" i="156" s="1"/>
  <c r="F42" i="156"/>
  <c r="F41" i="156" s="1"/>
  <c r="E42" i="156"/>
  <c r="E41" i="156" s="1"/>
  <c r="D42" i="156"/>
  <c r="D41" i="156" s="1"/>
  <c r="AA36" i="156"/>
  <c r="AA34" i="156" s="1"/>
  <c r="Z36" i="156"/>
  <c r="Z34" i="156" s="1"/>
  <c r="W36" i="156"/>
  <c r="W34" i="156" s="1"/>
  <c r="V36" i="156"/>
  <c r="V34" i="156" s="1"/>
  <c r="U36" i="156"/>
  <c r="U34" i="156" s="1"/>
  <c r="T36" i="156"/>
  <c r="T34" i="156" s="1"/>
  <c r="S36" i="156"/>
  <c r="S34" i="156" s="1"/>
  <c r="R36" i="156"/>
  <c r="R34" i="156" s="1"/>
  <c r="Q36" i="156"/>
  <c r="Q34" i="156" s="1"/>
  <c r="P36" i="156"/>
  <c r="P34" i="156" s="1"/>
  <c r="O36" i="156"/>
  <c r="O34" i="156" s="1"/>
  <c r="N36" i="156"/>
  <c r="N34" i="156" s="1"/>
  <c r="M36" i="156"/>
  <c r="M34" i="156" s="1"/>
  <c r="L36" i="156"/>
  <c r="L34" i="156" s="1"/>
  <c r="K36" i="156"/>
  <c r="K34" i="156" s="1"/>
  <c r="J36" i="156"/>
  <c r="J34" i="156" s="1"/>
  <c r="I36" i="156"/>
  <c r="I34" i="156" s="1"/>
  <c r="H36" i="156"/>
  <c r="H34" i="156" s="1"/>
  <c r="G36" i="156"/>
  <c r="G34" i="156" s="1"/>
  <c r="F36" i="156"/>
  <c r="F34" i="156" s="1"/>
  <c r="E36" i="156"/>
  <c r="D36" i="156"/>
  <c r="AA28" i="156"/>
  <c r="AA21" i="156" s="1"/>
  <c r="Z28" i="156"/>
  <c r="Z21" i="156" s="1"/>
  <c r="Y28" i="156"/>
  <c r="Y21" i="156" s="1"/>
  <c r="X28" i="156"/>
  <c r="X21" i="156" s="1"/>
  <c r="W28" i="156"/>
  <c r="W21" i="156" s="1"/>
  <c r="V28" i="156"/>
  <c r="V21" i="156" s="1"/>
  <c r="U28" i="156"/>
  <c r="U21" i="156" s="1"/>
  <c r="T28" i="156"/>
  <c r="T21" i="156" s="1"/>
  <c r="S28" i="156"/>
  <c r="S21" i="156" s="1"/>
  <c r="R28" i="156"/>
  <c r="R21" i="156" s="1"/>
  <c r="Q28" i="156"/>
  <c r="Q21" i="156" s="1"/>
  <c r="P28" i="156"/>
  <c r="P21" i="156" s="1"/>
  <c r="O28" i="156"/>
  <c r="O21" i="156" s="1"/>
  <c r="N28" i="156"/>
  <c r="N21" i="156" s="1"/>
  <c r="M28" i="156"/>
  <c r="M21" i="156" s="1"/>
  <c r="L28" i="156"/>
  <c r="L21" i="156" s="1"/>
  <c r="K28" i="156"/>
  <c r="K21" i="156" s="1"/>
  <c r="J28" i="156"/>
  <c r="J21" i="156" s="1"/>
  <c r="I28" i="156"/>
  <c r="I21" i="156" s="1"/>
  <c r="H28" i="156"/>
  <c r="H21" i="156" s="1"/>
  <c r="G28" i="156"/>
  <c r="G21" i="156" s="1"/>
  <c r="F28" i="156"/>
  <c r="F21" i="156" s="1"/>
  <c r="E21" i="156"/>
  <c r="AA25" i="156"/>
  <c r="Z25" i="156"/>
  <c r="X25" i="156"/>
  <c r="W25" i="156"/>
  <c r="V25" i="156"/>
  <c r="U25" i="156"/>
  <c r="T25" i="156"/>
  <c r="S25" i="156"/>
  <c r="R25" i="156"/>
  <c r="Q25" i="156"/>
  <c r="P25" i="156"/>
  <c r="O25" i="156"/>
  <c r="N25" i="156"/>
  <c r="M25" i="156"/>
  <c r="L25" i="156"/>
  <c r="K25" i="156"/>
  <c r="J25" i="156"/>
  <c r="I25" i="156"/>
  <c r="H25" i="156"/>
  <c r="G25" i="156"/>
  <c r="F25" i="156"/>
  <c r="E25" i="156"/>
  <c r="D25" i="156"/>
  <c r="AA24" i="156"/>
  <c r="Z24" i="156"/>
  <c r="W24" i="156"/>
  <c r="U24" i="156"/>
  <c r="T24" i="156"/>
  <c r="S24" i="156"/>
  <c r="R24" i="156"/>
  <c r="Q24" i="156"/>
  <c r="P24" i="156"/>
  <c r="O24" i="156"/>
  <c r="N24" i="156"/>
  <c r="M24" i="156"/>
  <c r="L24" i="156"/>
  <c r="K24" i="156"/>
  <c r="J24" i="156"/>
  <c r="I24" i="156"/>
  <c r="H24" i="156"/>
  <c r="G24" i="156"/>
  <c r="F24" i="156"/>
  <c r="E24" i="156"/>
  <c r="D24" i="156"/>
  <c r="G33" i="156" l="1"/>
  <c r="G22" i="156" s="1"/>
  <c r="G20" i="156" s="1"/>
  <c r="X45" i="156"/>
  <c r="X33" i="156" s="1"/>
  <c r="X27" i="156" s="1"/>
  <c r="E33" i="156"/>
  <c r="E27" i="156" s="1"/>
  <c r="O33" i="156"/>
  <c r="O22" i="156" s="1"/>
  <c r="O20" i="156" s="1"/>
  <c r="J33" i="156"/>
  <c r="J22" i="156" s="1"/>
  <c r="J20" i="156" s="1"/>
  <c r="T33" i="156"/>
  <c r="T27" i="156" s="1"/>
  <c r="D33" i="156"/>
  <c r="D22" i="156" s="1"/>
  <c r="D20" i="156" s="1"/>
  <c r="D34" i="156"/>
  <c r="Y52" i="156"/>
  <c r="Y33" i="156" s="1"/>
  <c r="Y22" i="156" s="1"/>
  <c r="Y20" i="156" s="1"/>
  <c r="F33" i="156"/>
  <c r="F22" i="156" s="1"/>
  <c r="F20" i="156" s="1"/>
  <c r="H33" i="156"/>
  <c r="H22" i="156" s="1"/>
  <c r="H20" i="156" s="1"/>
  <c r="M33" i="156"/>
  <c r="M22" i="156" s="1"/>
  <c r="M20" i="156" s="1"/>
  <c r="R33" i="156"/>
  <c r="R22" i="156" s="1"/>
  <c r="R20" i="156" s="1"/>
  <c r="W33" i="156"/>
  <c r="W22" i="156" s="1"/>
  <c r="W20" i="156" s="1"/>
  <c r="I33" i="156"/>
  <c r="I22" i="156" s="1"/>
  <c r="I20" i="156" s="1"/>
  <c r="N33" i="156"/>
  <c r="N22" i="156" s="1"/>
  <c r="N20" i="156" s="1"/>
  <c r="S33" i="156"/>
  <c r="S22" i="156" s="1"/>
  <c r="S20" i="156" s="1"/>
  <c r="Z33" i="156"/>
  <c r="Z22" i="156" s="1"/>
  <c r="Z20" i="156" s="1"/>
  <c r="L33" i="156"/>
  <c r="L22" i="156" s="1"/>
  <c r="L20" i="156" s="1"/>
  <c r="Q33" i="156"/>
  <c r="Q22" i="156" s="1"/>
  <c r="Q20" i="156" s="1"/>
  <c r="V33" i="156"/>
  <c r="V27" i="156" s="1"/>
  <c r="AA33" i="156"/>
  <c r="AA22" i="156" s="1"/>
  <c r="AA20" i="156" s="1"/>
  <c r="U33" i="156"/>
  <c r="U22" i="156" s="1"/>
  <c r="P33" i="156"/>
  <c r="K33" i="156"/>
  <c r="V20" i="156"/>
  <c r="G27" i="156" l="1"/>
  <c r="Z27" i="156"/>
  <c r="W27" i="156"/>
  <c r="M27" i="156"/>
  <c r="E22" i="156"/>
  <c r="E20" i="156" s="1"/>
  <c r="D27" i="156"/>
  <c r="J27" i="156"/>
  <c r="F27" i="156"/>
  <c r="O27" i="156"/>
  <c r="L27" i="156"/>
  <c r="AA27" i="156"/>
  <c r="I27" i="156"/>
  <c r="T22" i="156"/>
  <c r="T20" i="156" s="1"/>
  <c r="H27" i="156"/>
  <c r="N27" i="156"/>
  <c r="Q27" i="156"/>
  <c r="U27" i="156"/>
  <c r="S27" i="156"/>
  <c r="R27" i="156"/>
  <c r="K27" i="156"/>
  <c r="K22" i="156"/>
  <c r="K20" i="156" s="1"/>
  <c r="P27" i="156"/>
  <c r="P22" i="156"/>
  <c r="P20" i="156" s="1"/>
  <c r="Y27" i="156"/>
  <c r="X22" i="156"/>
  <c r="X20" i="156" s="1"/>
</calcChain>
</file>

<file path=xl/sharedStrings.xml><?xml version="1.0" encoding="utf-8"?>
<sst xmlns="http://schemas.openxmlformats.org/spreadsheetml/2006/main" count="210" uniqueCount="157">
  <si>
    <t>к приказу Минэнерго России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</si>
  <si>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</si>
  <si>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</si>
  <si>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</si>
  <si>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</si>
  <si>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</si>
  <si>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</si>
  <si>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</si>
  <si>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</si>
  <si>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</si>
  <si>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5.1</t>
  </si>
  <si>
    <t>5.2</t>
  </si>
  <si>
    <t>6.1</t>
  </si>
  <si>
    <t>6.2</t>
  </si>
  <si>
    <t>4.1</t>
  </si>
  <si>
    <t>4.2</t>
  </si>
  <si>
    <t>4.3</t>
  </si>
  <si>
    <t>5.3</t>
  </si>
  <si>
    <t>5.4</t>
  </si>
  <si>
    <t>7.1</t>
  </si>
  <si>
    <t>7.2</t>
  </si>
  <si>
    <t>8.1</t>
  </si>
  <si>
    <t>8.2</t>
  </si>
  <si>
    <t>8.3</t>
  </si>
  <si>
    <t>8.4</t>
  </si>
  <si>
    <t>4.4</t>
  </si>
  <si>
    <t>9.1</t>
  </si>
  <si>
    <t>9.2</t>
  </si>
  <si>
    <t>9.3</t>
  </si>
  <si>
    <t>9.4</t>
  </si>
  <si>
    <t>10.1</t>
  </si>
  <si>
    <t>10.2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</si>
  <si>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</si>
  <si>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Номер группы инвести-ционных проектов</t>
  </si>
  <si>
    <t>Приложение  № 1</t>
  </si>
  <si>
    <t>5.5</t>
  </si>
  <si>
    <t>1.2</t>
  </si>
  <si>
    <t>1.1.1</t>
  </si>
  <si>
    <t>1.1.2</t>
  </si>
  <si>
    <t>1.1.3</t>
  </si>
  <si>
    <t>1.1.4</t>
  </si>
  <si>
    <t>1.2.1</t>
  </si>
  <si>
    <t>1.2.2</t>
  </si>
  <si>
    <t>1.2.4</t>
  </si>
  <si>
    <t>1.2.1.1</t>
  </si>
  <si>
    <t>1.2.1.2</t>
  </si>
  <si>
    <t>1.2.2.1</t>
  </si>
  <si>
    <t>1.2.2.2</t>
  </si>
  <si>
    <t>1.2.4.1</t>
  </si>
  <si>
    <t>1.2.4.2</t>
  </si>
  <si>
    <t>Форма 1. Перечени инвестиционных проектов</t>
  </si>
  <si>
    <t>полное наименование субъекта электроэнергетики</t>
  </si>
  <si>
    <t>ВСЕГО по инвестиционной программе, в том числе:</t>
  </si>
  <si>
    <t>0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</si>
  <si>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</si>
  <si>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</si>
  <si>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</si>
  <si>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</si>
  <si>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</si>
  <si>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</si>
  <si>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</si>
  <si>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</si>
  <si>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</si>
  <si>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</si>
  <si>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</si>
  <si>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</si>
  <si>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</si>
  <si>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</si>
  <si>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</si>
  <si>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</si>
  <si>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</si>
  <si>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</si>
  <si>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</si>
  <si>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</si>
  <si>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</si>
  <si>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</si>
  <si>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</si>
  <si>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</si>
  <si>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</si>
  <si>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</si>
  <si>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</si>
  <si>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</si>
  <si>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</si>
  <si>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</si>
  <si>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спецтехники</t>
  </si>
  <si>
    <t>Г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</si>
  <si>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</si>
  <si>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сетям, км</t>
  </si>
  <si>
    <t>Показатель замены силовых (авто-) трансформаторов (n Pз_тр )</t>
  </si>
  <si>
    <t>Показатель замены линий электропередачи (n з_лэп L )</t>
  </si>
  <si>
    <t>Показатель замены выключателей (nВз)</t>
  </si>
  <si>
    <t>5.6</t>
  </si>
  <si>
    <t xml:space="preserve">Показатель оценки изменения средней продолжительности прекращения передачи электрической энергии потребителям услуг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</si>
  <si>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шт.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</si>
  <si>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 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</si>
  <si>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 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</si>
  <si>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 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</si>
  <si>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 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</si>
  <si>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 )</t>
  </si>
  <si>
    <t>Утвержденный план</t>
  </si>
  <si>
    <t>реквизиты решения органа исполнительной власти, утвердившего инвестиционную программу</t>
  </si>
  <si>
    <t>1.2.2.1.1</t>
  </si>
  <si>
    <t>1.6.1</t>
  </si>
  <si>
    <t>1.6.2</t>
  </si>
  <si>
    <t>1.6.3</t>
  </si>
  <si>
    <t>1.6.4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</si>
  <si>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Акционерное Общество "Витимэнерго"</t>
    </r>
  </si>
  <si>
    <t>от 05.05.2016 г. № 380</t>
  </si>
  <si>
    <t>1.2.3.</t>
  </si>
  <si>
    <t>Реконструкция ВЛ 6;0,4кВ и центров питания в г. Бодайбо</t>
  </si>
  <si>
    <t>Установка технического учета в городских сетях 6 кВ</t>
  </si>
  <si>
    <t>1.2.3.1</t>
  </si>
  <si>
    <t>1.2.3.1.1</t>
  </si>
  <si>
    <t>1.2.3.2</t>
  </si>
  <si>
    <t>1.2.3.2.1</t>
  </si>
  <si>
    <t>1.2.3.3</t>
  </si>
  <si>
    <t>1.2.3.4</t>
  </si>
  <si>
    <t>1.4.1</t>
  </si>
  <si>
    <t>1.4.2</t>
  </si>
  <si>
    <t>Приобретение ПК и орг.техники</t>
  </si>
  <si>
    <t>Возврат заемных средств</t>
  </si>
  <si>
    <t>Расширение  АИИСКУЭ в городских и поселковых сетях</t>
  </si>
  <si>
    <t>H_6026_ВЭ</t>
  </si>
  <si>
    <t>Приобретение жилого вагон-дома для дежурного оперативного персонала ПС</t>
  </si>
  <si>
    <t>нд</t>
  </si>
  <si>
    <t>1.2.1.2.1</t>
  </si>
  <si>
    <t>1.2.1.2.2</t>
  </si>
  <si>
    <t>Иркутская область</t>
  </si>
  <si>
    <t>Предложение по корректировке утвержденного плана</t>
  </si>
  <si>
    <t>H_2037_ВЭ</t>
  </si>
  <si>
    <t>H_2036_ВЭ</t>
  </si>
  <si>
    <t>1.2.1.2.3</t>
  </si>
  <si>
    <t>Замена ТП 6/0,4кВ, на КТПН 6/0,4кВ в г. Бодайбо</t>
  </si>
  <si>
    <t>Н_2079_ВЭ</t>
  </si>
  <si>
    <t>1.2.4.2.2</t>
  </si>
  <si>
    <t>Замена маслонаполненных вводов 110кВ на силовых трансформаторах 110/35/6кВ (2 трансформатора)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</si>
  <si>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</si>
  <si>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</si>
  <si>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</si>
  <si>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</si>
  <si>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Н_2095_ВЭ</t>
  </si>
  <si>
    <t>Замена масляных выключателей 6 кВ на вакуумные с установкой микропроцессорных защит</t>
  </si>
  <si>
    <r>
      <t xml:space="preserve">Год раскрытия информации: </t>
    </r>
    <r>
      <rPr>
        <b/>
        <u/>
        <sz val="14"/>
        <color theme="1"/>
        <rFont val="Times New Roman"/>
        <family val="1"/>
        <charset val="204"/>
      </rPr>
      <t>2022 год</t>
    </r>
  </si>
  <si>
    <t>Реконструкция ОРУ 35кВ на ПС 110кВ Бодайбинская с заменой ШР 35 и ЛР 35кВ, масляных выключателей 35кВ на вакуумные</t>
  </si>
  <si>
    <t>L_2088_ВЭ</t>
  </si>
  <si>
    <t>Строительство ВЛ 110 кВ Кропоткинская-Вернинская № 2 с отпайкой на РП Полюс и реконструкция ПС 110 кВ Вернинская</t>
  </si>
  <si>
    <t>H_4009_ВЭ</t>
  </si>
  <si>
    <t xml:space="preserve"> на 2023 год </t>
  </si>
  <si>
    <t>L_2092_ВЭ</t>
  </si>
  <si>
    <t>Строительство гаража на ПС Кропоткинская</t>
  </si>
  <si>
    <t>H_4001_ВЭ</t>
  </si>
  <si>
    <t>L_6049_ВЭ</t>
  </si>
  <si>
    <t>L_6050_ВЭ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</si>
  <si>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 xml:space="preserve"> Распоряжением № 58-300-мр 29.10.2021 года Министерства жилищной политики и энергетики Иркутской области</t>
    </r>
  </si>
  <si>
    <t>Реконструкция ПС 110кВ Артемовская с заменой трансформатора Т2 10 МВА на 16 МВА</t>
  </si>
  <si>
    <t>L_2090_ВЭ</t>
  </si>
  <si>
    <t>1.2.1.2.4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</si>
</sst>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b/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71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0" fillId="0" borderId="0"/>
    <xf numFmtId="0" fontId="33" fillId="0" borderId="0"/>
    <xf numFmtId="0" fontId="33" fillId="0" borderId="0"/>
    <xf numFmtId="164" fontId="10" fillId="0" borderId="0" applyFont="0" applyFill="0" applyBorder="0" applyAlignment="0" applyProtection="0"/>
    <xf numFmtId="165" fontId="33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37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0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3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1" fillId="0" borderId="0"/>
    <xf numFmtId="0" fontId="5" fillId="0" borderId="0"/>
    <xf numFmtId="0" fontId="29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45">
    <xf numFmtId="0" fontId="0" fillId="0" borderId="0" xfId="0"/>
    <xf numFmtId="0" fontId="11" fillId="0" borderId="0" xfId="0" applyFont="1" applyFill="1" applyAlignment="1"/>
    <xf numFmtId="0" fontId="34" fillId="0" borderId="0" xfId="0" applyFont="1" applyFill="1" applyAlignment="1"/>
    <xf numFmtId="2" fontId="31" fillId="0" borderId="10" xfId="54" applyNumberFormat="1" applyFont="1" applyFill="1" applyBorder="1" applyAlignment="1">
      <alignment horizontal="center" vertical="center"/>
    </xf>
    <xf numFmtId="0" fontId="31" fillId="0" borderId="10" xfId="54" applyFont="1" applyFill="1" applyBorder="1" applyAlignment="1">
      <alignment horizontal="center" vertical="center"/>
    </xf>
    <xf numFmtId="0" fontId="38" fillId="0" borderId="10" xfId="54" applyFont="1" applyFill="1" applyBorder="1" applyAlignment="1">
      <alignment horizontal="center" vertical="center" textRotation="90" wrapText="1"/>
    </xf>
    <xf numFmtId="0" fontId="38" fillId="0" borderId="0" xfId="54" applyFont="1" applyFill="1"/>
    <xf numFmtId="0" fontId="34" fillId="0" borderId="0" xfId="37" applyFont="1" applyFill="1" applyAlignment="1">
      <alignment horizontal="right" vertical="center"/>
    </xf>
    <xf numFmtId="0" fontId="32" fillId="0" borderId="0" xfId="54" applyFont="1" applyFill="1" applyBorder="1" applyAlignment="1">
      <alignment horizontal="center" vertical="center" wrapText="1"/>
    </xf>
    <xf numFmtId="0" fontId="34" fillId="0" borderId="0" xfId="37" applyFont="1" applyFill="1" applyAlignment="1">
      <alignment horizontal="right"/>
    </xf>
    <xf numFmtId="0" fontId="38" fillId="0" borderId="0" xfId="54" applyFont="1" applyFill="1" applyBorder="1"/>
    <xf numFmtId="0" fontId="35" fillId="0" borderId="0" xfId="54" applyFont="1" applyFill="1" applyAlignment="1">
      <alignment horizontal="center" vertical="center"/>
    </xf>
    <xf numFmtId="0" fontId="31" fillId="0" borderId="0" xfId="54" applyFont="1" applyFill="1" applyAlignment="1">
      <alignment horizontal="center" vertical="center"/>
    </xf>
    <xf numFmtId="0" fontId="38" fillId="0" borderId="0" xfId="54" applyFont="1" applyFill="1" applyAlignment="1">
      <alignment vertical="center"/>
    </xf>
    <xf numFmtId="0" fontId="39" fillId="0" borderId="0" xfId="54" applyFont="1" applyFill="1"/>
    <xf numFmtId="0" fontId="31" fillId="0" borderId="10" xfId="54" applyFont="1" applyFill="1" applyBorder="1" applyAlignment="1">
      <alignment horizontal="center"/>
    </xf>
    <xf numFmtId="49" fontId="31" fillId="0" borderId="10" xfId="54" applyNumberFormat="1" applyFont="1" applyFill="1" applyBorder="1" applyAlignment="1">
      <alignment horizontal="center"/>
    </xf>
    <xf numFmtId="0" fontId="31" fillId="0" borderId="0" xfId="54" applyFont="1" applyFill="1"/>
    <xf numFmtId="0" fontId="32" fillId="0" borderId="10" xfId="54" applyFont="1" applyFill="1" applyBorder="1" applyAlignment="1">
      <alignment horizontal="center" vertical="center"/>
    </xf>
    <xf numFmtId="2" fontId="32" fillId="0" borderId="10" xfId="54" applyNumberFormat="1" applyFont="1" applyFill="1" applyBorder="1" applyAlignment="1">
      <alignment horizontal="center" vertical="center"/>
    </xf>
    <xf numFmtId="2" fontId="31" fillId="0" borderId="0" xfId="54" applyNumberFormat="1" applyFont="1" applyFill="1"/>
    <xf numFmtId="0" fontId="31" fillId="0" borderId="10" xfId="54" applyFont="1" applyFill="1" applyBorder="1" applyAlignment="1">
      <alignment horizontal="left" wrapText="1"/>
    </xf>
    <xf numFmtId="0" fontId="32" fillId="0" borderId="10" xfId="54" applyFont="1" applyFill="1" applyBorder="1" applyAlignment="1">
      <alignment horizontal="left" wrapText="1"/>
    </xf>
    <xf numFmtId="0" fontId="32" fillId="0" borderId="10" xfId="54" applyFont="1" applyFill="1" applyBorder="1" applyAlignment="1">
      <alignment horizontal="center" wrapText="1"/>
    </xf>
    <xf numFmtId="49" fontId="32" fillId="0" borderId="10" xfId="54" applyNumberFormat="1" applyFont="1" applyFill="1" applyBorder="1" applyAlignment="1">
      <alignment horizontal="center" wrapText="1"/>
    </xf>
    <xf numFmtId="49" fontId="32" fillId="0" borderId="10" xfId="54" applyNumberFormat="1" applyFont="1" applyFill="1" applyBorder="1" applyAlignment="1">
      <alignment horizontal="center"/>
    </xf>
    <xf numFmtId="0" fontId="35" fillId="0" borderId="0" xfId="54" applyFont="1" applyFill="1" applyAlignment="1">
      <alignment horizontal="center" vertical="center"/>
    </xf>
    <xf numFmtId="4" fontId="32" fillId="0" borderId="10" xfId="54" applyNumberFormat="1" applyFont="1" applyFill="1" applyBorder="1" applyAlignment="1">
      <alignment horizontal="center" vertical="center"/>
    </xf>
    <xf numFmtId="4" fontId="31" fillId="0" borderId="10" xfId="54" applyNumberFormat="1" applyFont="1" applyFill="1" applyBorder="1" applyAlignment="1">
      <alignment horizontal="center" vertical="center"/>
    </xf>
    <xf numFmtId="0" fontId="31" fillId="0" borderId="10" xfId="0" applyFont="1" applyFill="1" applyBorder="1" applyAlignment="1">
      <alignment horizontal="center" vertical="center" wrapText="1"/>
    </xf>
    <xf numFmtId="0" fontId="31" fillId="0" borderId="10" xfId="54" applyFont="1" applyFill="1" applyBorder="1" applyAlignment="1">
      <alignment horizontal="left" vertical="center" wrapText="1"/>
    </xf>
    <xf numFmtId="0" fontId="31" fillId="0" borderId="10" xfId="0" applyFont="1" applyFill="1" applyBorder="1" applyAlignment="1">
      <alignment horizontal="left" vertical="center" wrapText="1"/>
    </xf>
    <xf numFmtId="0" fontId="31" fillId="0" borderId="11" xfId="54" applyFont="1" applyFill="1" applyBorder="1" applyAlignment="1">
      <alignment horizontal="left" vertical="center" wrapText="1"/>
    </xf>
    <xf numFmtId="0" fontId="31" fillId="0" borderId="12" xfId="54" applyFont="1" applyFill="1" applyBorder="1" applyAlignment="1">
      <alignment horizontal="left" vertical="center" wrapText="1"/>
    </xf>
    <xf numFmtId="0" fontId="31" fillId="0" borderId="10" xfId="54" applyFont="1" applyFill="1" applyBorder="1" applyAlignment="1">
      <alignment horizontal="center" vertical="center" wrapText="1"/>
    </xf>
    <xf numFmtId="0" fontId="35" fillId="0" borderId="0" xfId="54" applyFont="1" applyFill="1" applyAlignment="1">
      <alignment horizontal="center" vertical="center"/>
    </xf>
    <xf numFmtId="0" fontId="34" fillId="0" borderId="0" xfId="0" applyFont="1" applyFill="1" applyAlignment="1">
      <alignment horizontal="center" wrapText="1"/>
    </xf>
    <xf numFmtId="0" fontId="11" fillId="0" borderId="0" xfId="0" applyFont="1" applyFill="1" applyAlignment="1">
      <alignment horizontal="center"/>
    </xf>
    <xf numFmtId="0" fontId="34" fillId="0" borderId="0" xfId="0" applyFont="1" applyFill="1" applyAlignment="1">
      <alignment horizontal="center"/>
    </xf>
    <xf numFmtId="0" fontId="31" fillId="0" borderId="11" xfId="54" applyFont="1" applyFill="1" applyBorder="1" applyAlignment="1">
      <alignment horizontal="center" vertical="center" wrapText="1"/>
    </xf>
    <xf numFmtId="0" fontId="31" fillId="0" borderId="13" xfId="54" applyFont="1" applyFill="1" applyBorder="1" applyAlignment="1">
      <alignment horizontal="center" vertical="center" wrapText="1"/>
    </xf>
    <xf numFmtId="0" fontId="31" fillId="0" borderId="0" xfId="54" applyFont="1" applyFill="1" applyAlignment="1">
      <alignment horizontal="center" vertical="top"/>
    </xf>
    <xf numFmtId="0" fontId="32" fillId="0" borderId="0" xfId="54" applyFont="1" applyFill="1" applyBorder="1" applyAlignment="1">
      <alignment horizontal="center" vertical="center" wrapText="1"/>
    </xf>
    <xf numFmtId="0" fontId="36" fillId="0" borderId="0" xfId="54" applyFont="1" applyFill="1" applyAlignment="1">
      <alignment horizontal="center" vertical="center"/>
    </xf>
    <xf numFmtId="0" fontId="36" fillId="0" borderId="0" xfId="54" applyFont="1" applyFill="1" applyAlignment="1">
      <alignment horizontal="center"/>
    </xf>
  </cellXfs>
  <cellStyles count="271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2 2" xfId="47"/>
    <cellStyle name="Обычный 2" xfId="36"/>
    <cellStyle name="Обычный 2 26 2" xfId="107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2" xfId="53"/>
    <cellStyle name="Обычный 6 2 2 2" xfId="109"/>
    <cellStyle name="Обычный 6 2 2 2 2" xfId="126"/>
    <cellStyle name="Обычный 6 2 2 2 2 2" xfId="130"/>
    <cellStyle name="Обычный 6 2 2 2 2 2 2" xfId="131"/>
    <cellStyle name="Обычный 6 2 2 2 2 2 3" xfId="132"/>
    <cellStyle name="Обычный 6 2 2 2 2 3" xfId="133"/>
    <cellStyle name="Обычный 6 2 2 2 2 4" xfId="134"/>
    <cellStyle name="Обычный 6 2 2 2 3" xfId="128"/>
    <cellStyle name="Обычный 6 2 2 2 3 2" xfId="135"/>
    <cellStyle name="Обычный 6 2 2 2 3 3" xfId="136"/>
    <cellStyle name="Обычный 6 2 2 2 4" xfId="137"/>
    <cellStyle name="Обычный 6 2 2 2 5" xfId="138"/>
    <cellStyle name="Обычный 6 2 2 3" xfId="121"/>
    <cellStyle name="Обычный 6 2 2 3 2" xfId="139"/>
    <cellStyle name="Обычный 6 2 2 3 2 2" xfId="140"/>
    <cellStyle name="Обычный 6 2 2 3 2 3" xfId="141"/>
    <cellStyle name="Обычный 6 2 2 3 3" xfId="142"/>
    <cellStyle name="Обычный 6 2 2 3 4" xfId="143"/>
    <cellStyle name="Обычный 6 2 2 4" xfId="114"/>
    <cellStyle name="Обычный 6 2 2 4 2" xfId="144"/>
    <cellStyle name="Обычный 6 2 2 4 2 2" xfId="145"/>
    <cellStyle name="Обычный 6 2 2 4 2 3" xfId="146"/>
    <cellStyle name="Обычный 6 2 2 4 3" xfId="147"/>
    <cellStyle name="Обычный 6 2 2 4 4" xfId="148"/>
    <cellStyle name="Обычный 6 2 2 5" xfId="149"/>
    <cellStyle name="Обычный 6 2 2 5 2" xfId="150"/>
    <cellStyle name="Обычный 6 2 2 5 3" xfId="151"/>
    <cellStyle name="Обычный 6 2 2 6" xfId="152"/>
    <cellStyle name="Обычный 6 2 2 7" xfId="153"/>
    <cellStyle name="Обычный 6 2 2 8" xfId="154"/>
    <cellStyle name="Обычный 6 2 3" xfId="101"/>
    <cellStyle name="Обычный 6 2 3 2" xfId="108"/>
    <cellStyle name="Обычный 6 2 3 2 2" xfId="125"/>
    <cellStyle name="Обычный 6 2 3 2 2 2" xfId="155"/>
    <cellStyle name="Обычный 6 2 3 2 2 2 2" xfId="156"/>
    <cellStyle name="Обычный 6 2 3 2 2 2 3" xfId="157"/>
    <cellStyle name="Обычный 6 2 3 2 2 3" xfId="158"/>
    <cellStyle name="Обычный 6 2 3 2 2 4" xfId="159"/>
    <cellStyle name="Обычный 6 2 3 2 3" xfId="127"/>
    <cellStyle name="Обычный 6 2 3 2 3 2" xfId="160"/>
    <cellStyle name="Обычный 6 2 3 2 3 3" xfId="161"/>
    <cellStyle name="Обычный 6 2 3 2 4" xfId="162"/>
    <cellStyle name="Обычный 6 2 3 2 5" xfId="163"/>
    <cellStyle name="Обычный 6 2 3 3" xfId="123"/>
    <cellStyle name="Обычный 6 2 3 3 2" xfId="164"/>
    <cellStyle name="Обычный 6 2 3 3 2 2" xfId="165"/>
    <cellStyle name="Обычный 6 2 3 3 2 3" xfId="166"/>
    <cellStyle name="Обычный 6 2 3 3 3" xfId="167"/>
    <cellStyle name="Обычный 6 2 3 3 4" xfId="168"/>
    <cellStyle name="Обычный 6 2 3 4" xfId="116"/>
    <cellStyle name="Обычный 6 2 3 4 2" xfId="169"/>
    <cellStyle name="Обычный 6 2 3 4 2 2" xfId="170"/>
    <cellStyle name="Обычный 6 2 3 4 2 3" xfId="171"/>
    <cellStyle name="Обычный 6 2 3 4 3" xfId="172"/>
    <cellStyle name="Обычный 6 2 3 4 4" xfId="173"/>
    <cellStyle name="Обычный 6 2 3 5" xfId="174"/>
    <cellStyle name="Обычный 6 2 3 5 2" xfId="175"/>
    <cellStyle name="Обычный 6 2 3 5 3" xfId="176"/>
    <cellStyle name="Обычный 6 2 3 6" xfId="177"/>
    <cellStyle name="Обычный 6 2 3 7" xfId="178"/>
    <cellStyle name="Обычный 6 2 3 8" xfId="179"/>
    <cellStyle name="Обычный 6 2 4" xfId="120"/>
    <cellStyle name="Обычный 6 2 4 2" xfId="180"/>
    <cellStyle name="Обычный 6 2 4 2 2" xfId="181"/>
    <cellStyle name="Обычный 6 2 4 2 3" xfId="182"/>
    <cellStyle name="Обычный 6 2 4 3" xfId="183"/>
    <cellStyle name="Обычный 6 2 4 4" xfId="184"/>
    <cellStyle name="Обычный 6 2 5" xfId="113"/>
    <cellStyle name="Обычный 6 2 5 2" xfId="185"/>
    <cellStyle name="Обычный 6 2 5 2 2" xfId="186"/>
    <cellStyle name="Обычный 6 2 5 2 3" xfId="187"/>
    <cellStyle name="Обычный 6 2 5 3" xfId="188"/>
    <cellStyle name="Обычный 6 2 5 4" xfId="189"/>
    <cellStyle name="Обычный 6 2 6" xfId="190"/>
    <cellStyle name="Обычный 6 2 6 2" xfId="191"/>
    <cellStyle name="Обычный 6 2 6 3" xfId="192"/>
    <cellStyle name="Обычный 6 2 7" xfId="193"/>
    <cellStyle name="Обычный 6 2 8" xfId="194"/>
    <cellStyle name="Обычный 6 2 9" xfId="195"/>
    <cellStyle name="Обычный 6 3" xfId="117"/>
    <cellStyle name="Обычный 6 3 2" xfId="196"/>
    <cellStyle name="Обычный 6 3 2 2" xfId="197"/>
    <cellStyle name="Обычный 6 3 2 3" xfId="198"/>
    <cellStyle name="Обычный 6 3 3" xfId="199"/>
    <cellStyle name="Обычный 6 3 4" xfId="200"/>
    <cellStyle name="Обычный 6 4" xfId="110"/>
    <cellStyle name="Обычный 6 4 2" xfId="201"/>
    <cellStyle name="Обычный 6 4 2 2" xfId="202"/>
    <cellStyle name="Обычный 6 4 2 3" xfId="203"/>
    <cellStyle name="Обычный 6 4 3" xfId="204"/>
    <cellStyle name="Обычный 6 4 4" xfId="205"/>
    <cellStyle name="Обычный 6 5" xfId="206"/>
    <cellStyle name="Обычный 6 5 2" xfId="207"/>
    <cellStyle name="Обычный 6 5 3" xfId="208"/>
    <cellStyle name="Обычный 6 6" xfId="209"/>
    <cellStyle name="Обычный 6 7" xfId="210"/>
    <cellStyle name="Обычный 6 8" xfId="211"/>
    <cellStyle name="Обычный 7" xfId="54"/>
    <cellStyle name="Обычный 7 2" xfId="58"/>
    <cellStyle name="Обычный 7 2 2" xfId="122"/>
    <cellStyle name="Обычный 7 2 2 2" xfId="212"/>
    <cellStyle name="Обычный 7 2 2 2 2" xfId="213"/>
    <cellStyle name="Обычный 7 2 2 2 3" xfId="214"/>
    <cellStyle name="Обычный 7 2 2 3" xfId="215"/>
    <cellStyle name="Обычный 7 2 2 4" xfId="216"/>
    <cellStyle name="Обычный 7 2 3" xfId="115"/>
    <cellStyle name="Обычный 7 2 3 2" xfId="217"/>
    <cellStyle name="Обычный 7 2 3 2 2" xfId="218"/>
    <cellStyle name="Обычный 7 2 3 2 3" xfId="219"/>
    <cellStyle name="Обычный 7 2 3 3" xfId="220"/>
    <cellStyle name="Обычный 7 2 3 4" xfId="221"/>
    <cellStyle name="Обычный 7 2 4" xfId="222"/>
    <cellStyle name="Обычный 7 2 4 2" xfId="223"/>
    <cellStyle name="Обычный 7 2 4 3" xfId="224"/>
    <cellStyle name="Обычный 7 2 5" xfId="225"/>
    <cellStyle name="Обычный 7 2 6" xfId="226"/>
    <cellStyle name="Обычный 7 2 7" xfId="227"/>
    <cellStyle name="Обычный 8" xfId="57"/>
    <cellStyle name="Обычный 9" xfId="106"/>
    <cellStyle name="Обычный 9 2" xfId="124"/>
    <cellStyle name="Обычный 9 2 2" xfId="228"/>
    <cellStyle name="Обычный 9 2 2 2" xfId="229"/>
    <cellStyle name="Обычный 9 2 2 3" xfId="230"/>
    <cellStyle name="Обычный 9 2 2 4" xfId="231"/>
    <cellStyle name="Обычный 9 2 3" xfId="232"/>
    <cellStyle name="Обычный 9 2 4" xfId="233"/>
    <cellStyle name="Обычный 9 3" xfId="129"/>
    <cellStyle name="Обычный 9 3 2" xfId="234"/>
    <cellStyle name="Обычный 9 3 3" xfId="235"/>
    <cellStyle name="Обычный 9 3 4" xfId="236"/>
    <cellStyle name="Обычный 9 4" xfId="237"/>
    <cellStyle name="Обычный 9 5" xfId="238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" xfId="118"/>
    <cellStyle name="Финансовый 2 2 2" xfId="239"/>
    <cellStyle name="Финансовый 2 2 2 2" xfId="240"/>
    <cellStyle name="Финансовый 2 2 2 2 2" xfId="50"/>
    <cellStyle name="Финансовый 2 2 2 3" xfId="241"/>
    <cellStyle name="Финансовый 2 2 3" xfId="242"/>
    <cellStyle name="Финансовый 2 2 4" xfId="243"/>
    <cellStyle name="Финансовый 2 3" xfId="111"/>
    <cellStyle name="Финансовый 2 3 2" xfId="244"/>
    <cellStyle name="Финансовый 2 3 2 2" xfId="245"/>
    <cellStyle name="Финансовый 2 3 2 3" xfId="246"/>
    <cellStyle name="Финансовый 2 3 3" xfId="247"/>
    <cellStyle name="Финансовый 2 3 4" xfId="248"/>
    <cellStyle name="Финансовый 2 4" xfId="249"/>
    <cellStyle name="Финансовый 2 4 2" xfId="250"/>
    <cellStyle name="Финансовый 2 4 3" xfId="251"/>
    <cellStyle name="Финансовый 2 5" xfId="252"/>
    <cellStyle name="Финансовый 2 6" xfId="253"/>
    <cellStyle name="Финансовый 2 7" xfId="254"/>
    <cellStyle name="Финансовый 3" xfId="51"/>
    <cellStyle name="Финансовый 3 2" xfId="119"/>
    <cellStyle name="Финансовый 3 2 2" xfId="255"/>
    <cellStyle name="Финансовый 3 2 2 2" xfId="256"/>
    <cellStyle name="Финансовый 3 2 2 3" xfId="257"/>
    <cellStyle name="Финансовый 3 2 3" xfId="258"/>
    <cellStyle name="Финансовый 3 2 4" xfId="259"/>
    <cellStyle name="Финансовый 3 3" xfId="112"/>
    <cellStyle name="Финансовый 3 3 2" xfId="260"/>
    <cellStyle name="Финансовый 3 3 2 2" xfId="261"/>
    <cellStyle name="Финансовый 3 3 2 3" xfId="262"/>
    <cellStyle name="Финансовый 3 3 3" xfId="263"/>
    <cellStyle name="Финансовый 3 3 4" xfId="264"/>
    <cellStyle name="Финансовый 3 4" xfId="265"/>
    <cellStyle name="Финансовый 3 4 2" xfId="266"/>
    <cellStyle name="Финансовый 3 4 3" xfId="267"/>
    <cellStyle name="Финансовый 3 5" xfId="268"/>
    <cellStyle name="Финансовый 3 6" xfId="269"/>
    <cellStyle name="Финансовый 3 7" xfId="270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FDB3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N65"/>
  <sheetViews>
    <sheetView tabSelected="1" zoomScale="75" zoomScaleNormal="75" zoomScaleSheetLayoutView="80" workbookViewId="0">
      <pane ySplit="18" topLeftCell="A19" activePane="bottomLeft" state="frozen"/>
      <selection activeCell="A15" sqref="A15"/>
      <selection pane="bottomLeft" sqref="A1:XFD1048576"/>
    </sheetView>
  </sheetViews>
  <sheetFormatPr defaultRowHeight="12" x14ac:dyDescent="0.2"/>
  <cols>
    <col min="1" max="1" width="10.875" style="6" customWidth="1"/>
    <col min="2" max="2" width="35.875" style="6" customWidth="1"/>
    <col min="3" max="3" width="12.75" style="6" customWidth="1"/>
    <col min="4" max="15" width="8.125" style="6" customWidth="1"/>
    <col min="16" max="17" width="9.375" style="6" customWidth="1"/>
    <col min="18" max="19" width="8.125" style="6" customWidth="1"/>
    <col min="20" max="20" width="9.5" style="6" customWidth="1"/>
    <col min="21" max="21" width="9.625" style="6" customWidth="1"/>
    <col min="22" max="22" width="10.125" style="6" customWidth="1"/>
    <col min="23" max="23" width="11.375" style="6" customWidth="1"/>
    <col min="24" max="24" width="11.125" style="6" customWidth="1"/>
    <col min="25" max="25" width="10.75" style="6" customWidth="1"/>
    <col min="26" max="26" width="11.875" style="6" customWidth="1"/>
    <col min="27" max="27" width="12.125" style="6" customWidth="1"/>
    <col min="28" max="28" width="9" style="6"/>
    <col min="29" max="29" width="11.125" style="6" bestFit="1" customWidth="1"/>
    <col min="30" max="16384" width="9" style="6"/>
  </cols>
  <sheetData>
    <row r="1" spans="1:40" ht="18.75" x14ac:dyDescent="0.2">
      <c r="AA1" s="7" t="s">
        <v>34</v>
      </c>
    </row>
    <row r="2" spans="1:40" ht="18.75" x14ac:dyDescent="0.3">
      <c r="H2" s="8"/>
      <c r="I2" s="42"/>
      <c r="J2" s="42"/>
      <c r="K2" s="42"/>
      <c r="L2" s="42"/>
      <c r="M2" s="8"/>
      <c r="AA2" s="9" t="s">
        <v>0</v>
      </c>
    </row>
    <row r="3" spans="1:40" ht="18.75" x14ac:dyDescent="0.3">
      <c r="H3" s="10"/>
      <c r="I3" s="10"/>
      <c r="J3" s="10"/>
      <c r="K3" s="10"/>
      <c r="L3" s="10"/>
      <c r="M3" s="10"/>
      <c r="AA3" s="9" t="s">
        <v>107</v>
      </c>
    </row>
    <row r="4" spans="1:40" ht="18.75" x14ac:dyDescent="0.2">
      <c r="A4" s="43" t="s">
        <v>50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</row>
    <row r="5" spans="1:40" ht="18.75" x14ac:dyDescent="0.3">
      <c r="A5" s="44" t="s">
        <v>147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</row>
    <row r="6" spans="1:40" ht="15.75" customHeight="1" x14ac:dyDescent="0.2"/>
    <row r="7" spans="1:40" ht="21.75" customHeight="1" x14ac:dyDescent="0.2">
      <c r="A7" s="35" t="s">
        <v>106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</row>
    <row r="8" spans="1:40" ht="15.75" customHeight="1" x14ac:dyDescent="0.2">
      <c r="A8" s="41" t="s">
        <v>51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</row>
    <row r="10" spans="1:40" ht="16.5" customHeight="1" x14ac:dyDescent="0.2">
      <c r="A10" s="35" t="s">
        <v>142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</row>
    <row r="11" spans="1:40" ht="15" customHeight="1" x14ac:dyDescent="0.2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2"/>
      <c r="O11" s="12"/>
      <c r="P11" s="12"/>
      <c r="Q11" s="12"/>
      <c r="R11" s="12"/>
      <c r="S11" s="12"/>
      <c r="T11" s="12"/>
      <c r="U11" s="12"/>
      <c r="V11" s="26"/>
      <c r="W11" s="26"/>
      <c r="X11" s="26"/>
      <c r="Y11" s="26"/>
      <c r="Z11" s="11"/>
      <c r="AA11" s="11"/>
    </row>
    <row r="12" spans="1:40" s="10" customFormat="1" ht="39" customHeight="1" x14ac:dyDescent="0.3">
      <c r="A12" s="36" t="s">
        <v>153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</row>
    <row r="13" spans="1:40" s="10" customFormat="1" ht="15.75" customHeight="1" x14ac:dyDescent="0.25">
      <c r="A13" s="37" t="s">
        <v>100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</row>
    <row r="14" spans="1:40" s="10" customFormat="1" ht="15.75" customHeight="1" x14ac:dyDescent="0.3">
      <c r="A14" s="38"/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</row>
    <row r="15" spans="1:40" s="13" customFormat="1" ht="24" customHeight="1" x14ac:dyDescent="0.25">
      <c r="A15" s="34" t="s">
        <v>33</v>
      </c>
      <c r="B15" s="34" t="s">
        <v>2</v>
      </c>
      <c r="C15" s="34" t="s">
        <v>1</v>
      </c>
      <c r="D15" s="34" t="s">
        <v>32</v>
      </c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</row>
    <row r="16" spans="1:40" ht="80.25" customHeight="1" x14ac:dyDescent="0.2">
      <c r="A16" s="34"/>
      <c r="B16" s="34"/>
      <c r="C16" s="34"/>
      <c r="D16" s="34" t="s">
        <v>8</v>
      </c>
      <c r="E16" s="34"/>
      <c r="F16" s="34"/>
      <c r="G16" s="34"/>
      <c r="H16" s="39" t="s">
        <v>9</v>
      </c>
      <c r="I16" s="40"/>
      <c r="J16" s="40"/>
      <c r="K16" s="40"/>
      <c r="L16" s="40"/>
      <c r="M16" s="40"/>
      <c r="N16" s="34" t="s">
        <v>6</v>
      </c>
      <c r="O16" s="34"/>
      <c r="P16" s="34" t="s">
        <v>7</v>
      </c>
      <c r="Q16" s="34"/>
      <c r="R16" s="34" t="s">
        <v>3</v>
      </c>
      <c r="S16" s="34"/>
      <c r="T16" s="34"/>
      <c r="U16" s="34"/>
      <c r="V16" s="34" t="s">
        <v>4</v>
      </c>
      <c r="W16" s="34"/>
      <c r="X16" s="34"/>
      <c r="Y16" s="34"/>
      <c r="Z16" s="34" t="s">
        <v>5</v>
      </c>
      <c r="AA16" s="34"/>
    </row>
    <row r="17" spans="1:30" s="14" customFormat="1" ht="186.75" customHeight="1" x14ac:dyDescent="0.2">
      <c r="A17" s="34"/>
      <c r="B17" s="34"/>
      <c r="C17" s="34"/>
      <c r="D17" s="30" t="s">
        <v>86</v>
      </c>
      <c r="E17" s="30"/>
      <c r="F17" s="32" t="s">
        <v>87</v>
      </c>
      <c r="G17" s="33"/>
      <c r="H17" s="30" t="s">
        <v>88</v>
      </c>
      <c r="I17" s="30"/>
      <c r="J17" s="30" t="s">
        <v>89</v>
      </c>
      <c r="K17" s="30"/>
      <c r="L17" s="30" t="s">
        <v>90</v>
      </c>
      <c r="M17" s="30"/>
      <c r="N17" s="30" t="s">
        <v>92</v>
      </c>
      <c r="O17" s="30"/>
      <c r="P17" s="30" t="s">
        <v>93</v>
      </c>
      <c r="Q17" s="30"/>
      <c r="R17" s="31" t="s">
        <v>94</v>
      </c>
      <c r="S17" s="31"/>
      <c r="T17" s="31" t="s">
        <v>95</v>
      </c>
      <c r="U17" s="31"/>
      <c r="V17" s="29" t="s">
        <v>96</v>
      </c>
      <c r="W17" s="29"/>
      <c r="X17" s="29" t="s">
        <v>97</v>
      </c>
      <c r="Y17" s="29"/>
      <c r="Z17" s="29" t="s">
        <v>98</v>
      </c>
      <c r="AA17" s="29"/>
    </row>
    <row r="18" spans="1:30" ht="87" customHeight="1" x14ac:dyDescent="0.2">
      <c r="A18" s="34"/>
      <c r="B18" s="34"/>
      <c r="C18" s="34"/>
      <c r="D18" s="5" t="s">
        <v>99</v>
      </c>
      <c r="E18" s="5" t="s">
        <v>128</v>
      </c>
      <c r="F18" s="5" t="s">
        <v>99</v>
      </c>
      <c r="G18" s="5" t="s">
        <v>128</v>
      </c>
      <c r="H18" s="5" t="s">
        <v>99</v>
      </c>
      <c r="I18" s="5" t="s">
        <v>128</v>
      </c>
      <c r="J18" s="5" t="s">
        <v>99</v>
      </c>
      <c r="K18" s="5" t="s">
        <v>128</v>
      </c>
      <c r="L18" s="5" t="s">
        <v>99</v>
      </c>
      <c r="M18" s="5" t="s">
        <v>128</v>
      </c>
      <c r="N18" s="5" t="s">
        <v>99</v>
      </c>
      <c r="O18" s="5" t="s">
        <v>128</v>
      </c>
      <c r="P18" s="5" t="s">
        <v>99</v>
      </c>
      <c r="Q18" s="5" t="s">
        <v>128</v>
      </c>
      <c r="R18" s="5" t="s">
        <v>99</v>
      </c>
      <c r="S18" s="5" t="s">
        <v>128</v>
      </c>
      <c r="T18" s="5" t="s">
        <v>99</v>
      </c>
      <c r="U18" s="5" t="s">
        <v>128</v>
      </c>
      <c r="V18" s="5" t="s">
        <v>99</v>
      </c>
      <c r="W18" s="5" t="s">
        <v>128</v>
      </c>
      <c r="X18" s="5" t="s">
        <v>99</v>
      </c>
      <c r="Y18" s="5" t="s">
        <v>128</v>
      </c>
      <c r="Z18" s="5" t="s">
        <v>99</v>
      </c>
      <c r="AA18" s="5" t="s">
        <v>128</v>
      </c>
    </row>
    <row r="19" spans="1:30" s="17" customFormat="1" ht="15.75" x14ac:dyDescent="0.25">
      <c r="A19" s="4">
        <v>1</v>
      </c>
      <c r="B19" s="15">
        <v>2</v>
      </c>
      <c r="C19" s="4">
        <v>3</v>
      </c>
      <c r="D19" s="16" t="s">
        <v>14</v>
      </c>
      <c r="E19" s="16" t="s">
        <v>15</v>
      </c>
      <c r="F19" s="16" t="s">
        <v>16</v>
      </c>
      <c r="G19" s="16" t="s">
        <v>25</v>
      </c>
      <c r="H19" s="16" t="s">
        <v>10</v>
      </c>
      <c r="I19" s="16" t="s">
        <v>11</v>
      </c>
      <c r="J19" s="16" t="s">
        <v>17</v>
      </c>
      <c r="K19" s="16" t="s">
        <v>18</v>
      </c>
      <c r="L19" s="16" t="s">
        <v>35</v>
      </c>
      <c r="M19" s="16" t="s">
        <v>91</v>
      </c>
      <c r="N19" s="16" t="s">
        <v>12</v>
      </c>
      <c r="O19" s="16" t="s">
        <v>13</v>
      </c>
      <c r="P19" s="16" t="s">
        <v>19</v>
      </c>
      <c r="Q19" s="16" t="s">
        <v>20</v>
      </c>
      <c r="R19" s="16" t="s">
        <v>21</v>
      </c>
      <c r="S19" s="16" t="s">
        <v>22</v>
      </c>
      <c r="T19" s="16" t="s">
        <v>23</v>
      </c>
      <c r="U19" s="16" t="s">
        <v>24</v>
      </c>
      <c r="V19" s="16" t="s">
        <v>26</v>
      </c>
      <c r="W19" s="16" t="s">
        <v>27</v>
      </c>
      <c r="X19" s="16" t="s">
        <v>28</v>
      </c>
      <c r="Y19" s="16" t="s">
        <v>29</v>
      </c>
      <c r="Z19" s="16" t="s">
        <v>30</v>
      </c>
      <c r="AA19" s="16" t="s">
        <v>31</v>
      </c>
    </row>
    <row r="20" spans="1:30" s="17" customFormat="1" ht="31.5" x14ac:dyDescent="0.25">
      <c r="A20" s="16" t="s">
        <v>53</v>
      </c>
      <c r="B20" s="22" t="s">
        <v>52</v>
      </c>
      <c r="C20" s="18" t="s">
        <v>124</v>
      </c>
      <c r="D20" s="19">
        <f>SUM(D21:D26)</f>
        <v>0</v>
      </c>
      <c r="E20" s="19">
        <f t="shared" ref="E20:AA20" si="0">SUM(E21:E26)</f>
        <v>0</v>
      </c>
      <c r="F20" s="19">
        <f t="shared" si="0"/>
        <v>0</v>
      </c>
      <c r="G20" s="19">
        <f t="shared" si="0"/>
        <v>0</v>
      </c>
      <c r="H20" s="19">
        <f t="shared" si="0"/>
        <v>0</v>
      </c>
      <c r="I20" s="19">
        <f t="shared" si="0"/>
        <v>0</v>
      </c>
      <c r="J20" s="19">
        <f t="shared" si="0"/>
        <v>0</v>
      </c>
      <c r="K20" s="19">
        <f t="shared" si="0"/>
        <v>0</v>
      </c>
      <c r="L20" s="19">
        <f t="shared" si="0"/>
        <v>0</v>
      </c>
      <c r="M20" s="19">
        <f t="shared" si="0"/>
        <v>0</v>
      </c>
      <c r="N20" s="19">
        <f t="shared" si="0"/>
        <v>0</v>
      </c>
      <c r="O20" s="19">
        <f t="shared" si="0"/>
        <v>0</v>
      </c>
      <c r="P20" s="19">
        <f t="shared" si="0"/>
        <v>0</v>
      </c>
      <c r="Q20" s="19">
        <f t="shared" si="0"/>
        <v>0</v>
      </c>
      <c r="R20" s="19">
        <f t="shared" si="0"/>
        <v>0</v>
      </c>
      <c r="S20" s="19">
        <f t="shared" si="0"/>
        <v>0</v>
      </c>
      <c r="T20" s="19">
        <f>T21+T22+T23+T24+T25+T26</f>
        <v>0</v>
      </c>
      <c r="U20" s="19">
        <v>0</v>
      </c>
      <c r="V20" s="19">
        <f>V21+V22+V23+V24+V25+V26</f>
        <v>2.1</v>
      </c>
      <c r="W20" s="27">
        <f>W21+W22+W23+W24+W25+W26</f>
        <v>2.1</v>
      </c>
      <c r="X20" s="27">
        <f>X21+X22+X23+X24+X25+X26</f>
        <v>569.07000000000005</v>
      </c>
      <c r="Y20" s="27">
        <f>Y21+Y22+Y23+Y24+Y25+Y26</f>
        <v>1273.9879999999998</v>
      </c>
      <c r="Z20" s="19">
        <f t="shared" si="0"/>
        <v>0</v>
      </c>
      <c r="AA20" s="19">
        <f t="shared" si="0"/>
        <v>0</v>
      </c>
      <c r="AD20" s="20"/>
    </row>
    <row r="21" spans="1:30" ht="15.75" x14ac:dyDescent="0.25">
      <c r="A21" s="15">
        <v>0.1</v>
      </c>
      <c r="B21" s="21" t="s">
        <v>54</v>
      </c>
      <c r="C21" s="4" t="s">
        <v>85</v>
      </c>
      <c r="D21" s="3">
        <f>D28</f>
        <v>0</v>
      </c>
      <c r="E21" s="3">
        <f t="shared" ref="E21:AA21" si="1">E28</f>
        <v>0</v>
      </c>
      <c r="F21" s="3">
        <f t="shared" si="1"/>
        <v>0</v>
      </c>
      <c r="G21" s="3">
        <f t="shared" si="1"/>
        <v>0</v>
      </c>
      <c r="H21" s="3">
        <f t="shared" si="1"/>
        <v>0</v>
      </c>
      <c r="I21" s="3">
        <f t="shared" si="1"/>
        <v>0</v>
      </c>
      <c r="J21" s="3">
        <f t="shared" si="1"/>
        <v>0</v>
      </c>
      <c r="K21" s="3">
        <f t="shared" si="1"/>
        <v>0</v>
      </c>
      <c r="L21" s="3">
        <f t="shared" si="1"/>
        <v>0</v>
      </c>
      <c r="M21" s="3">
        <f t="shared" si="1"/>
        <v>0</v>
      </c>
      <c r="N21" s="3">
        <f t="shared" si="1"/>
        <v>0</v>
      </c>
      <c r="O21" s="3">
        <f t="shared" si="1"/>
        <v>0</v>
      </c>
      <c r="P21" s="3">
        <f t="shared" si="1"/>
        <v>0</v>
      </c>
      <c r="Q21" s="3">
        <f t="shared" si="1"/>
        <v>0</v>
      </c>
      <c r="R21" s="3">
        <f t="shared" si="1"/>
        <v>0</v>
      </c>
      <c r="S21" s="3">
        <f t="shared" si="1"/>
        <v>0</v>
      </c>
      <c r="T21" s="3">
        <f>T28</f>
        <v>0</v>
      </c>
      <c r="U21" s="3">
        <f t="shared" si="1"/>
        <v>0</v>
      </c>
      <c r="V21" s="3">
        <f>V28</f>
        <v>0</v>
      </c>
      <c r="W21" s="3">
        <f t="shared" si="1"/>
        <v>0</v>
      </c>
      <c r="X21" s="3">
        <f t="shared" si="1"/>
        <v>0</v>
      </c>
      <c r="Y21" s="3">
        <f t="shared" ref="Y21" si="2">Y28</f>
        <v>0</v>
      </c>
      <c r="Z21" s="3">
        <f t="shared" si="1"/>
        <v>0</v>
      </c>
      <c r="AA21" s="3">
        <f t="shared" si="1"/>
        <v>0</v>
      </c>
    </row>
    <row r="22" spans="1:30" ht="31.5" x14ac:dyDescent="0.25">
      <c r="A22" s="15">
        <v>0.2</v>
      </c>
      <c r="B22" s="21" t="s">
        <v>55</v>
      </c>
      <c r="C22" s="4" t="s">
        <v>85</v>
      </c>
      <c r="D22" s="3">
        <f>D33</f>
        <v>0</v>
      </c>
      <c r="E22" s="3">
        <f t="shared" ref="E22:AA22" si="3">E33</f>
        <v>0</v>
      </c>
      <c r="F22" s="3">
        <f t="shared" si="3"/>
        <v>0</v>
      </c>
      <c r="G22" s="3">
        <f t="shared" si="3"/>
        <v>0</v>
      </c>
      <c r="H22" s="3">
        <f t="shared" si="3"/>
        <v>0</v>
      </c>
      <c r="I22" s="3">
        <f t="shared" si="3"/>
        <v>0</v>
      </c>
      <c r="J22" s="3">
        <f t="shared" si="3"/>
        <v>0</v>
      </c>
      <c r="K22" s="3">
        <f t="shared" si="3"/>
        <v>0</v>
      </c>
      <c r="L22" s="3">
        <f t="shared" si="3"/>
        <v>0</v>
      </c>
      <c r="M22" s="3">
        <f t="shared" si="3"/>
        <v>0</v>
      </c>
      <c r="N22" s="3">
        <f t="shared" si="3"/>
        <v>0</v>
      </c>
      <c r="O22" s="3">
        <f t="shared" si="3"/>
        <v>0</v>
      </c>
      <c r="P22" s="3">
        <f t="shared" si="3"/>
        <v>0</v>
      </c>
      <c r="Q22" s="3">
        <f t="shared" si="3"/>
        <v>0</v>
      </c>
      <c r="R22" s="3">
        <f t="shared" si="3"/>
        <v>0</v>
      </c>
      <c r="S22" s="3">
        <f t="shared" si="3"/>
        <v>0</v>
      </c>
      <c r="T22" s="3">
        <f t="shared" si="3"/>
        <v>0</v>
      </c>
      <c r="U22" s="3">
        <f t="shared" si="3"/>
        <v>0</v>
      </c>
      <c r="V22" s="3">
        <v>0</v>
      </c>
      <c r="W22" s="3">
        <f t="shared" si="3"/>
        <v>0</v>
      </c>
      <c r="X22" s="3">
        <f>X33</f>
        <v>283.59000000000003</v>
      </c>
      <c r="Y22" s="3">
        <f>Y33</f>
        <v>327.18800000000005</v>
      </c>
      <c r="Z22" s="3">
        <f t="shared" si="3"/>
        <v>0</v>
      </c>
      <c r="AA22" s="3">
        <f t="shared" si="3"/>
        <v>0</v>
      </c>
    </row>
    <row r="23" spans="1:30" ht="67.5" customHeight="1" x14ac:dyDescent="0.25">
      <c r="A23" s="15">
        <v>0.3</v>
      </c>
      <c r="B23" s="21" t="s">
        <v>56</v>
      </c>
      <c r="C23" s="4" t="s">
        <v>85</v>
      </c>
      <c r="D23" s="3">
        <f t="shared" ref="D23:AA23" si="4">D56</f>
        <v>0</v>
      </c>
      <c r="E23" s="3">
        <f t="shared" si="4"/>
        <v>0</v>
      </c>
      <c r="F23" s="3">
        <f t="shared" si="4"/>
        <v>0</v>
      </c>
      <c r="G23" s="3">
        <f t="shared" si="4"/>
        <v>0</v>
      </c>
      <c r="H23" s="3">
        <f t="shared" si="4"/>
        <v>0</v>
      </c>
      <c r="I23" s="3">
        <f t="shared" si="4"/>
        <v>0</v>
      </c>
      <c r="J23" s="3">
        <f t="shared" si="4"/>
        <v>0</v>
      </c>
      <c r="K23" s="3">
        <f t="shared" si="4"/>
        <v>0</v>
      </c>
      <c r="L23" s="3">
        <f t="shared" si="4"/>
        <v>0</v>
      </c>
      <c r="M23" s="3">
        <f t="shared" si="4"/>
        <v>0</v>
      </c>
      <c r="N23" s="3">
        <f t="shared" si="4"/>
        <v>0</v>
      </c>
      <c r="O23" s="3">
        <f t="shared" si="4"/>
        <v>0</v>
      </c>
      <c r="P23" s="3">
        <f t="shared" si="4"/>
        <v>0</v>
      </c>
      <c r="Q23" s="3">
        <f t="shared" si="4"/>
        <v>0</v>
      </c>
      <c r="R23" s="3">
        <f t="shared" si="4"/>
        <v>0</v>
      </c>
      <c r="S23" s="3">
        <f t="shared" si="4"/>
        <v>0</v>
      </c>
      <c r="T23" s="3">
        <f>T56</f>
        <v>0</v>
      </c>
      <c r="U23" s="3">
        <f t="shared" si="4"/>
        <v>0</v>
      </c>
      <c r="V23" s="3">
        <f t="shared" si="4"/>
        <v>0</v>
      </c>
      <c r="W23" s="3">
        <f t="shared" si="4"/>
        <v>0</v>
      </c>
      <c r="X23" s="3">
        <f t="shared" si="4"/>
        <v>0</v>
      </c>
      <c r="Y23" s="3">
        <f t="shared" ref="Y23" si="5">Y56</f>
        <v>0</v>
      </c>
      <c r="Z23" s="3">
        <f t="shared" si="4"/>
        <v>0</v>
      </c>
      <c r="AA23" s="3">
        <f t="shared" si="4"/>
        <v>0</v>
      </c>
    </row>
    <row r="24" spans="1:30" ht="33" customHeight="1" x14ac:dyDescent="0.25">
      <c r="A24" s="15">
        <v>0.4</v>
      </c>
      <c r="B24" s="21" t="s">
        <v>57</v>
      </c>
      <c r="C24" s="4" t="s">
        <v>85</v>
      </c>
      <c r="D24" s="3">
        <f t="shared" ref="D24:AA24" si="6">D57</f>
        <v>0</v>
      </c>
      <c r="E24" s="3">
        <f t="shared" si="6"/>
        <v>0</v>
      </c>
      <c r="F24" s="3">
        <f t="shared" si="6"/>
        <v>0</v>
      </c>
      <c r="G24" s="3">
        <f t="shared" si="6"/>
        <v>0</v>
      </c>
      <c r="H24" s="3">
        <f t="shared" si="6"/>
        <v>0</v>
      </c>
      <c r="I24" s="3">
        <f t="shared" si="6"/>
        <v>0</v>
      </c>
      <c r="J24" s="3">
        <f t="shared" si="6"/>
        <v>0</v>
      </c>
      <c r="K24" s="3">
        <f t="shared" si="6"/>
        <v>0</v>
      </c>
      <c r="L24" s="3">
        <f t="shared" si="6"/>
        <v>0</v>
      </c>
      <c r="M24" s="3">
        <f t="shared" si="6"/>
        <v>0</v>
      </c>
      <c r="N24" s="3">
        <f t="shared" si="6"/>
        <v>0</v>
      </c>
      <c r="O24" s="3">
        <f t="shared" si="6"/>
        <v>0</v>
      </c>
      <c r="P24" s="3">
        <f t="shared" si="6"/>
        <v>0</v>
      </c>
      <c r="Q24" s="3">
        <f t="shared" si="6"/>
        <v>0</v>
      </c>
      <c r="R24" s="3">
        <f t="shared" si="6"/>
        <v>0</v>
      </c>
      <c r="S24" s="3">
        <f t="shared" si="6"/>
        <v>0</v>
      </c>
      <c r="T24" s="3">
        <f t="shared" si="6"/>
        <v>0</v>
      </c>
      <c r="U24" s="3">
        <f t="shared" si="6"/>
        <v>0</v>
      </c>
      <c r="V24" s="3">
        <v>0</v>
      </c>
      <c r="W24" s="3">
        <f t="shared" si="6"/>
        <v>0</v>
      </c>
      <c r="X24" s="3">
        <f t="shared" si="6"/>
        <v>16.21</v>
      </c>
      <c r="Y24" s="3">
        <f t="shared" ref="Y24" si="7">Y57</f>
        <v>686.42</v>
      </c>
      <c r="Z24" s="3">
        <f t="shared" si="6"/>
        <v>0</v>
      </c>
      <c r="AA24" s="3">
        <f t="shared" si="6"/>
        <v>0</v>
      </c>
    </row>
    <row r="25" spans="1:30" ht="47.25" x14ac:dyDescent="0.25">
      <c r="A25" s="15">
        <v>0.5</v>
      </c>
      <c r="B25" s="21" t="s">
        <v>58</v>
      </c>
      <c r="C25" s="4" t="s">
        <v>85</v>
      </c>
      <c r="D25" s="3">
        <f t="shared" ref="D25:AA26" si="8">D60</f>
        <v>0</v>
      </c>
      <c r="E25" s="3">
        <f t="shared" si="8"/>
        <v>0</v>
      </c>
      <c r="F25" s="3">
        <f t="shared" si="8"/>
        <v>0</v>
      </c>
      <c r="G25" s="3">
        <f t="shared" si="8"/>
        <v>0</v>
      </c>
      <c r="H25" s="3">
        <f t="shared" si="8"/>
        <v>0</v>
      </c>
      <c r="I25" s="3">
        <f t="shared" si="8"/>
        <v>0</v>
      </c>
      <c r="J25" s="3">
        <f t="shared" si="8"/>
        <v>0</v>
      </c>
      <c r="K25" s="3">
        <f t="shared" si="8"/>
        <v>0</v>
      </c>
      <c r="L25" s="3">
        <f t="shared" si="8"/>
        <v>0</v>
      </c>
      <c r="M25" s="3">
        <f t="shared" si="8"/>
        <v>0</v>
      </c>
      <c r="N25" s="3">
        <f t="shared" si="8"/>
        <v>0</v>
      </c>
      <c r="O25" s="3">
        <f t="shared" si="8"/>
        <v>0</v>
      </c>
      <c r="P25" s="3">
        <f t="shared" si="8"/>
        <v>0</v>
      </c>
      <c r="Q25" s="3">
        <f t="shared" si="8"/>
        <v>0</v>
      </c>
      <c r="R25" s="3">
        <f t="shared" si="8"/>
        <v>0</v>
      </c>
      <c r="S25" s="3">
        <f t="shared" si="8"/>
        <v>0</v>
      </c>
      <c r="T25" s="3">
        <f t="shared" si="8"/>
        <v>0</v>
      </c>
      <c r="U25" s="3">
        <f t="shared" si="8"/>
        <v>0</v>
      </c>
      <c r="V25" s="3">
        <f t="shared" si="8"/>
        <v>0</v>
      </c>
      <c r="W25" s="3">
        <f t="shared" si="8"/>
        <v>0</v>
      </c>
      <c r="X25" s="3">
        <f t="shared" si="8"/>
        <v>0</v>
      </c>
      <c r="Y25" s="3">
        <f t="shared" ref="Y25" si="9">Y60</f>
        <v>0</v>
      </c>
      <c r="Z25" s="3">
        <f t="shared" si="8"/>
        <v>0</v>
      </c>
      <c r="AA25" s="3">
        <f t="shared" si="8"/>
        <v>0</v>
      </c>
    </row>
    <row r="26" spans="1:30" ht="31.5" x14ac:dyDescent="0.25">
      <c r="A26" s="15">
        <v>0.6</v>
      </c>
      <c r="B26" s="21" t="s">
        <v>59</v>
      </c>
      <c r="C26" s="4" t="s">
        <v>85</v>
      </c>
      <c r="D26" s="3">
        <f t="shared" si="8"/>
        <v>0</v>
      </c>
      <c r="E26" s="3">
        <f t="shared" si="8"/>
        <v>0</v>
      </c>
      <c r="F26" s="3">
        <f t="shared" si="8"/>
        <v>0</v>
      </c>
      <c r="G26" s="3">
        <f t="shared" si="8"/>
        <v>0</v>
      </c>
      <c r="H26" s="3">
        <f t="shared" si="8"/>
        <v>0</v>
      </c>
      <c r="I26" s="3">
        <f t="shared" si="8"/>
        <v>0</v>
      </c>
      <c r="J26" s="3">
        <f t="shared" si="8"/>
        <v>0</v>
      </c>
      <c r="K26" s="3">
        <f t="shared" si="8"/>
        <v>0</v>
      </c>
      <c r="L26" s="3">
        <f t="shared" si="8"/>
        <v>0</v>
      </c>
      <c r="M26" s="3">
        <f t="shared" si="8"/>
        <v>0</v>
      </c>
      <c r="N26" s="3">
        <f t="shared" si="8"/>
        <v>0</v>
      </c>
      <c r="O26" s="3">
        <f t="shared" si="8"/>
        <v>0</v>
      </c>
      <c r="P26" s="3">
        <f t="shared" si="8"/>
        <v>0</v>
      </c>
      <c r="Q26" s="3">
        <f t="shared" si="8"/>
        <v>0</v>
      </c>
      <c r="R26" s="3">
        <f t="shared" si="8"/>
        <v>0</v>
      </c>
      <c r="S26" s="3">
        <f t="shared" si="8"/>
        <v>0</v>
      </c>
      <c r="T26" s="3">
        <f t="shared" si="8"/>
        <v>0</v>
      </c>
      <c r="U26" s="3">
        <f t="shared" si="8"/>
        <v>0</v>
      </c>
      <c r="V26" s="3">
        <f>V61</f>
        <v>2.1</v>
      </c>
      <c r="W26" s="3">
        <f>W61</f>
        <v>2.1</v>
      </c>
      <c r="X26" s="3">
        <f>X61</f>
        <v>269.27000000000004</v>
      </c>
      <c r="Y26" s="3">
        <f>Y61</f>
        <v>260.38</v>
      </c>
      <c r="Z26" s="3">
        <v>0</v>
      </c>
      <c r="AA26" s="3">
        <v>0</v>
      </c>
    </row>
    <row r="27" spans="1:30" ht="24.75" customHeight="1" x14ac:dyDescent="0.25">
      <c r="A27" s="23">
        <v>1</v>
      </c>
      <c r="B27" s="22" t="s">
        <v>127</v>
      </c>
      <c r="C27" s="18" t="s">
        <v>124</v>
      </c>
      <c r="D27" s="19">
        <f t="shared" ref="D27:AA27" si="10">D28+D33+D56+D57+D60+D61</f>
        <v>0</v>
      </c>
      <c r="E27" s="19">
        <f t="shared" si="10"/>
        <v>0</v>
      </c>
      <c r="F27" s="19">
        <f t="shared" si="10"/>
        <v>0</v>
      </c>
      <c r="G27" s="19">
        <f t="shared" si="10"/>
        <v>0</v>
      </c>
      <c r="H27" s="19">
        <f t="shared" si="10"/>
        <v>0</v>
      </c>
      <c r="I27" s="19">
        <f t="shared" si="10"/>
        <v>0</v>
      </c>
      <c r="J27" s="19">
        <f t="shared" si="10"/>
        <v>0</v>
      </c>
      <c r="K27" s="19">
        <f t="shared" si="10"/>
        <v>0</v>
      </c>
      <c r="L27" s="19">
        <f t="shared" si="10"/>
        <v>0</v>
      </c>
      <c r="M27" s="19">
        <f t="shared" si="10"/>
        <v>0</v>
      </c>
      <c r="N27" s="19">
        <f t="shared" si="10"/>
        <v>0</v>
      </c>
      <c r="O27" s="19">
        <f t="shared" si="10"/>
        <v>0</v>
      </c>
      <c r="P27" s="19">
        <f t="shared" si="10"/>
        <v>0</v>
      </c>
      <c r="Q27" s="19">
        <f t="shared" si="10"/>
        <v>0</v>
      </c>
      <c r="R27" s="19">
        <f t="shared" si="10"/>
        <v>0</v>
      </c>
      <c r="S27" s="19">
        <f t="shared" si="10"/>
        <v>0</v>
      </c>
      <c r="T27" s="19">
        <f t="shared" si="10"/>
        <v>0</v>
      </c>
      <c r="U27" s="19">
        <f t="shared" si="10"/>
        <v>0</v>
      </c>
      <c r="V27" s="19">
        <f t="shared" si="10"/>
        <v>2.1</v>
      </c>
      <c r="W27" s="19">
        <f t="shared" si="10"/>
        <v>2.1</v>
      </c>
      <c r="X27" s="27">
        <f t="shared" si="10"/>
        <v>569.07000000000005</v>
      </c>
      <c r="Y27" s="19">
        <f t="shared" si="10"/>
        <v>1273.9879999999998</v>
      </c>
      <c r="Z27" s="19">
        <f t="shared" si="10"/>
        <v>0</v>
      </c>
      <c r="AA27" s="19">
        <f t="shared" si="10"/>
        <v>0</v>
      </c>
    </row>
    <row r="28" spans="1:30" ht="31.5" x14ac:dyDescent="0.25">
      <c r="A28" s="23">
        <v>1.1000000000000001</v>
      </c>
      <c r="B28" s="21" t="s">
        <v>60</v>
      </c>
      <c r="C28" s="4" t="s">
        <v>85</v>
      </c>
      <c r="D28" s="3">
        <f t="shared" ref="D28:E28" si="11">+D29+D30+D31+D32</f>
        <v>0</v>
      </c>
      <c r="E28" s="3">
        <f t="shared" si="11"/>
        <v>0</v>
      </c>
      <c r="F28" s="3">
        <f t="shared" ref="F28:AA28" si="12">+F29+F30+F31+F32</f>
        <v>0</v>
      </c>
      <c r="G28" s="3">
        <f t="shared" si="12"/>
        <v>0</v>
      </c>
      <c r="H28" s="3">
        <f t="shared" si="12"/>
        <v>0</v>
      </c>
      <c r="I28" s="3">
        <f t="shared" si="12"/>
        <v>0</v>
      </c>
      <c r="J28" s="3">
        <f t="shared" si="12"/>
        <v>0</v>
      </c>
      <c r="K28" s="3">
        <f t="shared" si="12"/>
        <v>0</v>
      </c>
      <c r="L28" s="3">
        <f t="shared" si="12"/>
        <v>0</v>
      </c>
      <c r="M28" s="3">
        <f t="shared" si="12"/>
        <v>0</v>
      </c>
      <c r="N28" s="3">
        <f t="shared" si="12"/>
        <v>0</v>
      </c>
      <c r="O28" s="3">
        <f t="shared" si="12"/>
        <v>0</v>
      </c>
      <c r="P28" s="3">
        <f t="shared" si="12"/>
        <v>0</v>
      </c>
      <c r="Q28" s="3">
        <f t="shared" si="12"/>
        <v>0</v>
      </c>
      <c r="R28" s="3">
        <f t="shared" si="12"/>
        <v>0</v>
      </c>
      <c r="S28" s="3">
        <f t="shared" si="12"/>
        <v>0</v>
      </c>
      <c r="T28" s="3">
        <f t="shared" si="12"/>
        <v>0</v>
      </c>
      <c r="U28" s="3">
        <f t="shared" si="12"/>
        <v>0</v>
      </c>
      <c r="V28" s="3">
        <f t="shared" si="12"/>
        <v>0</v>
      </c>
      <c r="W28" s="3">
        <f t="shared" si="12"/>
        <v>0</v>
      </c>
      <c r="X28" s="3">
        <f t="shared" si="12"/>
        <v>0</v>
      </c>
      <c r="Y28" s="3">
        <f t="shared" si="12"/>
        <v>0</v>
      </c>
      <c r="Z28" s="3">
        <f t="shared" si="12"/>
        <v>0</v>
      </c>
      <c r="AA28" s="3">
        <f t="shared" si="12"/>
        <v>0</v>
      </c>
    </row>
    <row r="29" spans="1:30" ht="47.25" x14ac:dyDescent="0.25">
      <c r="A29" s="24" t="s">
        <v>37</v>
      </c>
      <c r="B29" s="21" t="s">
        <v>61</v>
      </c>
      <c r="C29" s="4" t="s">
        <v>85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v>0</v>
      </c>
      <c r="W29" s="3">
        <v>0</v>
      </c>
      <c r="X29" s="3">
        <v>0</v>
      </c>
      <c r="Y29" s="3">
        <v>0</v>
      </c>
      <c r="Z29" s="3">
        <v>0</v>
      </c>
      <c r="AA29" s="3">
        <v>0</v>
      </c>
    </row>
    <row r="30" spans="1:30" ht="47.25" x14ac:dyDescent="0.25">
      <c r="A30" s="25" t="s">
        <v>38</v>
      </c>
      <c r="B30" s="21" t="s">
        <v>62</v>
      </c>
      <c r="C30" s="4" t="s">
        <v>85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0</v>
      </c>
      <c r="X30" s="3">
        <v>0</v>
      </c>
      <c r="Y30" s="3">
        <v>0</v>
      </c>
      <c r="Z30" s="3">
        <v>0</v>
      </c>
      <c r="AA30" s="3">
        <v>0</v>
      </c>
    </row>
    <row r="31" spans="1:30" ht="63" x14ac:dyDescent="0.25">
      <c r="A31" s="25" t="s">
        <v>39</v>
      </c>
      <c r="B31" s="21" t="s">
        <v>63</v>
      </c>
      <c r="C31" s="4" t="s">
        <v>85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</row>
    <row r="32" spans="1:30" ht="96.75" customHeight="1" x14ac:dyDescent="0.25">
      <c r="A32" s="25" t="s">
        <v>40</v>
      </c>
      <c r="B32" s="21" t="s">
        <v>64</v>
      </c>
      <c r="C32" s="4" t="s">
        <v>85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0</v>
      </c>
    </row>
    <row r="33" spans="1:27" ht="47.25" x14ac:dyDescent="0.25">
      <c r="A33" s="25" t="s">
        <v>36</v>
      </c>
      <c r="B33" s="21" t="s">
        <v>65</v>
      </c>
      <c r="C33" s="4" t="s">
        <v>85</v>
      </c>
      <c r="D33" s="3">
        <f>D35+D36+D42+D44+D53+D54</f>
        <v>0</v>
      </c>
      <c r="E33" s="3">
        <f>E35+E36+E42+E44+E53+E54</f>
        <v>0</v>
      </c>
      <c r="F33" s="3">
        <f t="shared" ref="F33:W33" si="13">+F34+F41+F45+F52</f>
        <v>0</v>
      </c>
      <c r="G33" s="3">
        <f t="shared" si="13"/>
        <v>0</v>
      </c>
      <c r="H33" s="3">
        <f t="shared" si="13"/>
        <v>0</v>
      </c>
      <c r="I33" s="3">
        <f t="shared" si="13"/>
        <v>0</v>
      </c>
      <c r="J33" s="3">
        <f t="shared" si="13"/>
        <v>0</v>
      </c>
      <c r="K33" s="3">
        <f t="shared" si="13"/>
        <v>0</v>
      </c>
      <c r="L33" s="3">
        <f t="shared" si="13"/>
        <v>0</v>
      </c>
      <c r="M33" s="3">
        <f t="shared" si="13"/>
        <v>0</v>
      </c>
      <c r="N33" s="3">
        <f t="shared" si="13"/>
        <v>0</v>
      </c>
      <c r="O33" s="3">
        <f t="shared" si="13"/>
        <v>0</v>
      </c>
      <c r="P33" s="3">
        <f t="shared" si="13"/>
        <v>0</v>
      </c>
      <c r="Q33" s="3">
        <f t="shared" si="13"/>
        <v>0</v>
      </c>
      <c r="R33" s="3">
        <f t="shared" si="13"/>
        <v>0</v>
      </c>
      <c r="S33" s="3">
        <f t="shared" si="13"/>
        <v>0</v>
      </c>
      <c r="T33" s="3">
        <f t="shared" si="13"/>
        <v>0</v>
      </c>
      <c r="U33" s="3">
        <f t="shared" si="13"/>
        <v>0</v>
      </c>
      <c r="V33" s="3">
        <f t="shared" si="13"/>
        <v>0</v>
      </c>
      <c r="W33" s="3">
        <f t="shared" si="13"/>
        <v>0</v>
      </c>
      <c r="X33" s="3">
        <f>X34+X41+X45+X52</f>
        <v>283.59000000000003</v>
      </c>
      <c r="Y33" s="3">
        <f>Y34+Y41+Y45+Y52</f>
        <v>327.18800000000005</v>
      </c>
      <c r="Z33" s="3">
        <f>+Z34+Z41+Z45+Z52</f>
        <v>0</v>
      </c>
      <c r="AA33" s="3">
        <f>+AA34+AA41+AA45+AA52</f>
        <v>0</v>
      </c>
    </row>
    <row r="34" spans="1:27" ht="78.75" x14ac:dyDescent="0.25">
      <c r="A34" s="16" t="s">
        <v>41</v>
      </c>
      <c r="B34" s="21" t="s">
        <v>66</v>
      </c>
      <c r="C34" s="4" t="s">
        <v>85</v>
      </c>
      <c r="D34" s="3">
        <f>+D35+D36</f>
        <v>0</v>
      </c>
      <c r="E34" s="3">
        <v>0</v>
      </c>
      <c r="F34" s="3">
        <f>+F35+F36</f>
        <v>0</v>
      </c>
      <c r="G34" s="3">
        <f t="shared" ref="G34:AA34" si="14">+G35+G36</f>
        <v>0</v>
      </c>
      <c r="H34" s="3">
        <f t="shared" si="14"/>
        <v>0</v>
      </c>
      <c r="I34" s="3">
        <f t="shared" si="14"/>
        <v>0</v>
      </c>
      <c r="J34" s="3">
        <f t="shared" si="14"/>
        <v>0</v>
      </c>
      <c r="K34" s="3">
        <f t="shared" si="14"/>
        <v>0</v>
      </c>
      <c r="L34" s="3">
        <f t="shared" si="14"/>
        <v>0</v>
      </c>
      <c r="M34" s="3">
        <f t="shared" si="14"/>
        <v>0</v>
      </c>
      <c r="N34" s="3">
        <f t="shared" si="14"/>
        <v>0</v>
      </c>
      <c r="O34" s="3">
        <f t="shared" si="14"/>
        <v>0</v>
      </c>
      <c r="P34" s="3">
        <f t="shared" si="14"/>
        <v>0</v>
      </c>
      <c r="Q34" s="3">
        <f t="shared" si="14"/>
        <v>0</v>
      </c>
      <c r="R34" s="3">
        <f t="shared" si="14"/>
        <v>0</v>
      </c>
      <c r="S34" s="3">
        <f t="shared" si="14"/>
        <v>0</v>
      </c>
      <c r="T34" s="3">
        <f t="shared" si="14"/>
        <v>0</v>
      </c>
      <c r="U34" s="3">
        <f t="shared" si="14"/>
        <v>0</v>
      </c>
      <c r="V34" s="3">
        <f t="shared" si="14"/>
        <v>0</v>
      </c>
      <c r="W34" s="3">
        <f t="shared" si="14"/>
        <v>0</v>
      </c>
      <c r="X34" s="3">
        <f>X35+X36</f>
        <v>267.24</v>
      </c>
      <c r="Y34" s="3">
        <f>Y35+Y36</f>
        <v>310.83800000000002</v>
      </c>
      <c r="Z34" s="3">
        <f t="shared" si="14"/>
        <v>0</v>
      </c>
      <c r="AA34" s="3">
        <f t="shared" si="14"/>
        <v>0</v>
      </c>
    </row>
    <row r="35" spans="1:27" ht="36" customHeight="1" x14ac:dyDescent="0.25">
      <c r="A35" s="16" t="s">
        <v>44</v>
      </c>
      <c r="B35" s="21" t="s">
        <v>67</v>
      </c>
      <c r="C35" s="4" t="s">
        <v>85</v>
      </c>
      <c r="D35" s="3">
        <v>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">
        <v>0</v>
      </c>
      <c r="R35" s="3">
        <v>0</v>
      </c>
      <c r="S35" s="3">
        <v>0</v>
      </c>
      <c r="T35" s="3">
        <v>0</v>
      </c>
      <c r="U35" s="3">
        <v>0</v>
      </c>
      <c r="V35" s="3">
        <v>0</v>
      </c>
      <c r="W35" s="3">
        <v>0</v>
      </c>
      <c r="X35" s="3">
        <v>0</v>
      </c>
      <c r="Y35" s="3">
        <v>0</v>
      </c>
      <c r="Z35" s="3">
        <v>0</v>
      </c>
      <c r="AA35" s="3">
        <v>0</v>
      </c>
    </row>
    <row r="36" spans="1:27" ht="63" x14ac:dyDescent="0.25">
      <c r="A36" s="16" t="s">
        <v>45</v>
      </c>
      <c r="B36" s="21" t="s">
        <v>68</v>
      </c>
      <c r="C36" s="4" t="s">
        <v>85</v>
      </c>
      <c r="D36" s="3">
        <f t="shared" ref="D36:AA36" si="15">SUM(D37:D40)</f>
        <v>0</v>
      </c>
      <c r="E36" s="3">
        <f t="shared" si="15"/>
        <v>0</v>
      </c>
      <c r="F36" s="3">
        <f t="shared" si="15"/>
        <v>0</v>
      </c>
      <c r="G36" s="3">
        <f t="shared" si="15"/>
        <v>0</v>
      </c>
      <c r="H36" s="3">
        <f t="shared" si="15"/>
        <v>0</v>
      </c>
      <c r="I36" s="3">
        <f t="shared" si="15"/>
        <v>0</v>
      </c>
      <c r="J36" s="3">
        <f t="shared" si="15"/>
        <v>0</v>
      </c>
      <c r="K36" s="3">
        <f t="shared" si="15"/>
        <v>0</v>
      </c>
      <c r="L36" s="3">
        <f t="shared" si="15"/>
        <v>0</v>
      </c>
      <c r="M36" s="3">
        <f t="shared" si="15"/>
        <v>0</v>
      </c>
      <c r="N36" s="3">
        <f t="shared" si="15"/>
        <v>0</v>
      </c>
      <c r="O36" s="3">
        <f t="shared" si="15"/>
        <v>0</v>
      </c>
      <c r="P36" s="3">
        <f t="shared" si="15"/>
        <v>0</v>
      </c>
      <c r="Q36" s="3">
        <f t="shared" si="15"/>
        <v>0</v>
      </c>
      <c r="R36" s="3">
        <f t="shared" si="15"/>
        <v>0</v>
      </c>
      <c r="S36" s="3">
        <f t="shared" si="15"/>
        <v>0</v>
      </c>
      <c r="T36" s="3">
        <f t="shared" si="15"/>
        <v>0</v>
      </c>
      <c r="U36" s="3">
        <f t="shared" si="15"/>
        <v>0</v>
      </c>
      <c r="V36" s="3">
        <f t="shared" si="15"/>
        <v>0</v>
      </c>
      <c r="W36" s="3">
        <f t="shared" si="15"/>
        <v>0</v>
      </c>
      <c r="X36" s="3">
        <f t="shared" si="15"/>
        <v>267.24</v>
      </c>
      <c r="Y36" s="3">
        <f t="shared" si="15"/>
        <v>310.83800000000002</v>
      </c>
      <c r="Z36" s="3">
        <f t="shared" si="15"/>
        <v>0</v>
      </c>
      <c r="AA36" s="3">
        <f t="shared" si="15"/>
        <v>0</v>
      </c>
    </row>
    <row r="37" spans="1:27" ht="52.5" customHeight="1" x14ac:dyDescent="0.25">
      <c r="A37" s="16" t="s">
        <v>125</v>
      </c>
      <c r="B37" s="21" t="s">
        <v>141</v>
      </c>
      <c r="C37" s="15" t="s">
        <v>148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3">
        <v>0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>
        <v>0</v>
      </c>
      <c r="X37" s="3">
        <v>9.94</v>
      </c>
      <c r="Y37" s="3">
        <v>9.94</v>
      </c>
      <c r="Z37" s="3">
        <v>0</v>
      </c>
      <c r="AA37" s="3">
        <v>0</v>
      </c>
    </row>
    <row r="38" spans="1:27" ht="69.75" customHeight="1" x14ac:dyDescent="0.25">
      <c r="A38" s="16" t="s">
        <v>126</v>
      </c>
      <c r="B38" s="21" t="s">
        <v>143</v>
      </c>
      <c r="C38" s="15" t="s">
        <v>144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0</v>
      </c>
      <c r="X38" s="3">
        <v>252.69</v>
      </c>
      <c r="Y38" s="3">
        <v>251.72</v>
      </c>
      <c r="Z38" s="3">
        <v>0</v>
      </c>
      <c r="AA38" s="3">
        <v>0</v>
      </c>
    </row>
    <row r="39" spans="1:27" ht="69.75" customHeight="1" x14ac:dyDescent="0.25">
      <c r="A39" s="16" t="s">
        <v>131</v>
      </c>
      <c r="B39" s="21" t="s">
        <v>154</v>
      </c>
      <c r="C39" s="15" t="s">
        <v>155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  <c r="Q39" s="3">
        <v>0</v>
      </c>
      <c r="R39" s="3">
        <v>0</v>
      </c>
      <c r="S39" s="3">
        <v>0</v>
      </c>
      <c r="T39" s="3">
        <v>0</v>
      </c>
      <c r="U39" s="3">
        <v>0</v>
      </c>
      <c r="V39" s="3">
        <v>0</v>
      </c>
      <c r="W39" s="3">
        <v>0</v>
      </c>
      <c r="X39" s="3">
        <v>0</v>
      </c>
      <c r="Y39" s="3">
        <v>44.567999999999998</v>
      </c>
      <c r="Z39" s="3">
        <v>0</v>
      </c>
      <c r="AA39" s="3">
        <v>0</v>
      </c>
    </row>
    <row r="40" spans="1:27" ht="49.5" customHeight="1" x14ac:dyDescent="0.25">
      <c r="A40" s="16" t="s">
        <v>156</v>
      </c>
      <c r="B40" s="21" t="s">
        <v>132</v>
      </c>
      <c r="C40" s="15" t="s">
        <v>133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  <c r="P40" s="3">
        <v>0</v>
      </c>
      <c r="Q40" s="3">
        <v>0</v>
      </c>
      <c r="R40" s="3">
        <v>0</v>
      </c>
      <c r="S40" s="3">
        <v>0</v>
      </c>
      <c r="T40" s="3">
        <v>0</v>
      </c>
      <c r="U40" s="3">
        <v>0</v>
      </c>
      <c r="V40" s="3">
        <v>0</v>
      </c>
      <c r="W40" s="3">
        <v>0</v>
      </c>
      <c r="X40" s="3">
        <v>4.6100000000000003</v>
      </c>
      <c r="Y40" s="3">
        <v>4.6100000000000003</v>
      </c>
      <c r="Z40" s="3">
        <v>0</v>
      </c>
      <c r="AA40" s="3">
        <v>0</v>
      </c>
    </row>
    <row r="41" spans="1:27" ht="47.25" x14ac:dyDescent="0.25">
      <c r="A41" s="25" t="s">
        <v>42</v>
      </c>
      <c r="B41" s="21" t="s">
        <v>69</v>
      </c>
      <c r="C41" s="4" t="s">
        <v>85</v>
      </c>
      <c r="D41" s="3">
        <f t="shared" ref="D41:W41" si="16">+D42+D44</f>
        <v>0</v>
      </c>
      <c r="E41" s="3">
        <f t="shared" si="16"/>
        <v>0</v>
      </c>
      <c r="F41" s="3">
        <f t="shared" si="16"/>
        <v>0</v>
      </c>
      <c r="G41" s="3">
        <f t="shared" si="16"/>
        <v>0</v>
      </c>
      <c r="H41" s="3">
        <f t="shared" si="16"/>
        <v>0</v>
      </c>
      <c r="I41" s="3">
        <f t="shared" si="16"/>
        <v>0</v>
      </c>
      <c r="J41" s="3">
        <f t="shared" si="16"/>
        <v>0</v>
      </c>
      <c r="K41" s="3">
        <f t="shared" si="16"/>
        <v>0</v>
      </c>
      <c r="L41" s="3">
        <f t="shared" si="16"/>
        <v>0</v>
      </c>
      <c r="M41" s="3">
        <f t="shared" si="16"/>
        <v>0</v>
      </c>
      <c r="N41" s="3">
        <f t="shared" si="16"/>
        <v>0</v>
      </c>
      <c r="O41" s="3">
        <f t="shared" si="16"/>
        <v>0</v>
      </c>
      <c r="P41" s="3">
        <f t="shared" si="16"/>
        <v>0</v>
      </c>
      <c r="Q41" s="3">
        <f t="shared" si="16"/>
        <v>0</v>
      </c>
      <c r="R41" s="3">
        <f t="shared" si="16"/>
        <v>0</v>
      </c>
      <c r="S41" s="3">
        <f t="shared" si="16"/>
        <v>0</v>
      </c>
      <c r="T41" s="3">
        <f t="shared" si="16"/>
        <v>0</v>
      </c>
      <c r="U41" s="3">
        <f t="shared" si="16"/>
        <v>0</v>
      </c>
      <c r="V41" s="3">
        <f t="shared" si="16"/>
        <v>0</v>
      </c>
      <c r="W41" s="3">
        <f t="shared" si="16"/>
        <v>0</v>
      </c>
      <c r="X41" s="3">
        <f>X42+X44</f>
        <v>12</v>
      </c>
      <c r="Y41" s="28">
        <f>Y42+Y44</f>
        <v>12</v>
      </c>
      <c r="Z41" s="3">
        <f>+Z42+Z44</f>
        <v>0</v>
      </c>
      <c r="AA41" s="3">
        <f>+AA42+AA44</f>
        <v>0</v>
      </c>
    </row>
    <row r="42" spans="1:27" ht="31.5" x14ac:dyDescent="0.25">
      <c r="A42" s="16" t="s">
        <v>46</v>
      </c>
      <c r="B42" s="21" t="s">
        <v>70</v>
      </c>
      <c r="C42" s="4" t="s">
        <v>85</v>
      </c>
      <c r="D42" s="3">
        <f t="shared" ref="D42:W42" si="17">SUM(D43:D43)</f>
        <v>0</v>
      </c>
      <c r="E42" s="3">
        <f t="shared" si="17"/>
        <v>0</v>
      </c>
      <c r="F42" s="3">
        <f t="shared" si="17"/>
        <v>0</v>
      </c>
      <c r="G42" s="3">
        <f t="shared" si="17"/>
        <v>0</v>
      </c>
      <c r="H42" s="3">
        <f t="shared" si="17"/>
        <v>0</v>
      </c>
      <c r="I42" s="3">
        <f t="shared" si="17"/>
        <v>0</v>
      </c>
      <c r="J42" s="3">
        <f t="shared" si="17"/>
        <v>0</v>
      </c>
      <c r="K42" s="3">
        <f t="shared" si="17"/>
        <v>0</v>
      </c>
      <c r="L42" s="3">
        <f t="shared" si="17"/>
        <v>0</v>
      </c>
      <c r="M42" s="3">
        <f t="shared" si="17"/>
        <v>0</v>
      </c>
      <c r="N42" s="3">
        <f t="shared" si="17"/>
        <v>0</v>
      </c>
      <c r="O42" s="3">
        <f t="shared" si="17"/>
        <v>0</v>
      </c>
      <c r="P42" s="3">
        <f t="shared" si="17"/>
        <v>0</v>
      </c>
      <c r="Q42" s="3">
        <f t="shared" si="17"/>
        <v>0</v>
      </c>
      <c r="R42" s="3">
        <f t="shared" si="17"/>
        <v>0</v>
      </c>
      <c r="S42" s="3">
        <f t="shared" si="17"/>
        <v>0</v>
      </c>
      <c r="T42" s="3">
        <f t="shared" si="17"/>
        <v>0</v>
      </c>
      <c r="U42" s="3">
        <f t="shared" si="17"/>
        <v>0</v>
      </c>
      <c r="V42" s="3">
        <f t="shared" si="17"/>
        <v>0</v>
      </c>
      <c r="W42" s="3">
        <f t="shared" si="17"/>
        <v>0</v>
      </c>
      <c r="X42" s="3">
        <f>SUM(X43:X43)</f>
        <v>12</v>
      </c>
      <c r="Y42" s="3">
        <f>SUM(Y43:Y43)</f>
        <v>12</v>
      </c>
      <c r="Z42" s="3">
        <f>SUM(Z43:Z43)</f>
        <v>0</v>
      </c>
      <c r="AA42" s="3">
        <f>SUM(AA43:AA43)</f>
        <v>0</v>
      </c>
    </row>
    <row r="43" spans="1:27" ht="38.25" customHeight="1" x14ac:dyDescent="0.25">
      <c r="A43" s="16" t="s">
        <v>101</v>
      </c>
      <c r="B43" s="21" t="s">
        <v>109</v>
      </c>
      <c r="C43" s="15" t="s">
        <v>130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O43" s="3">
        <v>0</v>
      </c>
      <c r="P43" s="3">
        <v>0</v>
      </c>
      <c r="Q43" s="3">
        <v>0</v>
      </c>
      <c r="R43" s="3">
        <v>0</v>
      </c>
      <c r="S43" s="3">
        <v>0</v>
      </c>
      <c r="T43" s="3">
        <v>0</v>
      </c>
      <c r="U43" s="3">
        <v>0</v>
      </c>
      <c r="V43" s="3">
        <v>0</v>
      </c>
      <c r="W43" s="3">
        <v>0</v>
      </c>
      <c r="X43" s="3">
        <v>12</v>
      </c>
      <c r="Y43" s="3">
        <v>12</v>
      </c>
      <c r="Z43" s="3">
        <v>0</v>
      </c>
      <c r="AA43" s="3">
        <v>0</v>
      </c>
    </row>
    <row r="44" spans="1:27" ht="47.25" x14ac:dyDescent="0.25">
      <c r="A44" s="16" t="s">
        <v>47</v>
      </c>
      <c r="B44" s="21" t="s">
        <v>71</v>
      </c>
      <c r="C44" s="4" t="s">
        <v>85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  <c r="V44" s="3">
        <v>0</v>
      </c>
      <c r="W44" s="3">
        <v>0</v>
      </c>
      <c r="X44" s="3">
        <v>0</v>
      </c>
      <c r="Y44" s="3">
        <v>0</v>
      </c>
      <c r="Z44" s="3">
        <v>0</v>
      </c>
      <c r="AA44" s="3">
        <v>0</v>
      </c>
    </row>
    <row r="45" spans="1:27" ht="47.25" x14ac:dyDescent="0.25">
      <c r="A45" s="25" t="s">
        <v>108</v>
      </c>
      <c r="B45" s="21" t="s">
        <v>72</v>
      </c>
      <c r="C45" s="4" t="s">
        <v>85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3">
        <v>0</v>
      </c>
      <c r="X45" s="3">
        <f>X46+X48</f>
        <v>4</v>
      </c>
      <c r="Y45" s="3">
        <f>Y46+Y48</f>
        <v>4</v>
      </c>
      <c r="Z45" s="3">
        <v>0</v>
      </c>
      <c r="AA45" s="3">
        <v>0</v>
      </c>
    </row>
    <row r="46" spans="1:27" ht="47.25" x14ac:dyDescent="0.25">
      <c r="A46" s="16" t="s">
        <v>111</v>
      </c>
      <c r="B46" s="21" t="s">
        <v>136</v>
      </c>
      <c r="C46" s="4" t="s">
        <v>85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  <c r="Q46" s="3">
        <v>0</v>
      </c>
      <c r="R46" s="3">
        <v>0</v>
      </c>
      <c r="S46" s="3">
        <v>0</v>
      </c>
      <c r="T46" s="3">
        <v>0</v>
      </c>
      <c r="U46" s="3">
        <v>0</v>
      </c>
      <c r="V46" s="3">
        <v>0</v>
      </c>
      <c r="W46" s="3">
        <v>0</v>
      </c>
      <c r="X46" s="3">
        <f>SUM(X47:X47)</f>
        <v>4</v>
      </c>
      <c r="Y46" s="3">
        <f>SUM(Y47:Y47)</f>
        <v>4</v>
      </c>
      <c r="Z46" s="3">
        <v>0</v>
      </c>
      <c r="AA46" s="3">
        <v>0</v>
      </c>
    </row>
    <row r="47" spans="1:27" ht="45" customHeight="1" x14ac:dyDescent="0.25">
      <c r="A47" s="16" t="s">
        <v>112</v>
      </c>
      <c r="B47" s="21" t="s">
        <v>121</v>
      </c>
      <c r="C47" s="4" t="s">
        <v>129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3">
        <v>0</v>
      </c>
      <c r="Q47" s="3">
        <v>0</v>
      </c>
      <c r="R47" s="3">
        <v>0</v>
      </c>
      <c r="S47" s="3">
        <v>0</v>
      </c>
      <c r="T47" s="3">
        <v>0</v>
      </c>
      <c r="U47" s="3">
        <v>0</v>
      </c>
      <c r="V47" s="3">
        <v>0</v>
      </c>
      <c r="W47" s="3">
        <v>0</v>
      </c>
      <c r="X47" s="3">
        <v>4</v>
      </c>
      <c r="Y47" s="3">
        <v>4</v>
      </c>
      <c r="Z47" s="3">
        <v>0</v>
      </c>
      <c r="AA47" s="3">
        <v>0</v>
      </c>
    </row>
    <row r="48" spans="1:27" ht="47.25" x14ac:dyDescent="0.25">
      <c r="A48" s="16" t="s">
        <v>113</v>
      </c>
      <c r="B48" s="21" t="s">
        <v>137</v>
      </c>
      <c r="C48" s="4" t="s">
        <v>85</v>
      </c>
      <c r="D48" s="3"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3">
        <v>0</v>
      </c>
      <c r="R48" s="3">
        <v>0</v>
      </c>
      <c r="S48" s="3">
        <v>0</v>
      </c>
      <c r="T48" s="3">
        <v>0</v>
      </c>
      <c r="U48" s="3">
        <v>0</v>
      </c>
      <c r="V48" s="3">
        <v>0</v>
      </c>
      <c r="W48" s="3">
        <v>0</v>
      </c>
      <c r="X48" s="3">
        <f>X49</f>
        <v>0</v>
      </c>
      <c r="Y48" s="3">
        <v>0</v>
      </c>
      <c r="Z48" s="3">
        <v>0</v>
      </c>
      <c r="AA48" s="3">
        <v>0</v>
      </c>
    </row>
    <row r="49" spans="1:27" ht="35.25" customHeight="1" x14ac:dyDescent="0.25">
      <c r="A49" s="16" t="s">
        <v>114</v>
      </c>
      <c r="B49" s="21" t="s">
        <v>110</v>
      </c>
      <c r="C49" s="4"/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3">
        <v>0</v>
      </c>
      <c r="R49" s="3">
        <v>0</v>
      </c>
      <c r="S49" s="3">
        <v>0</v>
      </c>
      <c r="T49" s="3">
        <v>0</v>
      </c>
      <c r="U49" s="3">
        <v>0</v>
      </c>
      <c r="V49" s="3">
        <v>0</v>
      </c>
      <c r="W49" s="3">
        <v>0</v>
      </c>
      <c r="X49" s="3">
        <v>0</v>
      </c>
      <c r="Y49" s="3">
        <v>0</v>
      </c>
      <c r="Z49" s="3">
        <v>0</v>
      </c>
      <c r="AA49" s="3">
        <v>0</v>
      </c>
    </row>
    <row r="50" spans="1:27" ht="31.5" x14ac:dyDescent="0.25">
      <c r="A50" s="16" t="s">
        <v>115</v>
      </c>
      <c r="B50" s="21" t="s">
        <v>138</v>
      </c>
      <c r="C50" s="4" t="s">
        <v>85</v>
      </c>
      <c r="D50" s="3"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  <c r="Q50" s="3">
        <v>0</v>
      </c>
      <c r="R50" s="3">
        <v>0</v>
      </c>
      <c r="S50" s="3">
        <v>0</v>
      </c>
      <c r="T50" s="3">
        <v>0</v>
      </c>
      <c r="U50" s="3">
        <v>0</v>
      </c>
      <c r="V50" s="3">
        <v>0</v>
      </c>
      <c r="W50" s="3">
        <v>0</v>
      </c>
      <c r="X50" s="3">
        <v>0</v>
      </c>
      <c r="Y50" s="3">
        <v>0</v>
      </c>
      <c r="Z50" s="3">
        <v>0</v>
      </c>
      <c r="AA50" s="3">
        <v>0</v>
      </c>
    </row>
    <row r="51" spans="1:27" ht="47.25" x14ac:dyDescent="0.25">
      <c r="A51" s="16" t="s">
        <v>116</v>
      </c>
      <c r="B51" s="21" t="s">
        <v>139</v>
      </c>
      <c r="C51" s="4" t="s">
        <v>85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  <c r="Q51" s="3">
        <v>0</v>
      </c>
      <c r="R51" s="3">
        <v>0</v>
      </c>
      <c r="S51" s="3">
        <v>0</v>
      </c>
      <c r="T51" s="3">
        <v>0</v>
      </c>
      <c r="U51" s="3">
        <v>0</v>
      </c>
      <c r="V51" s="3">
        <v>0</v>
      </c>
      <c r="W51" s="3">
        <v>0</v>
      </c>
      <c r="X51" s="3">
        <v>0</v>
      </c>
      <c r="Y51" s="3">
        <v>0</v>
      </c>
      <c r="Z51" s="3">
        <v>0</v>
      </c>
      <c r="AA51" s="3">
        <v>0</v>
      </c>
    </row>
    <row r="52" spans="1:27" ht="63" x14ac:dyDescent="0.25">
      <c r="A52" s="25" t="s">
        <v>43</v>
      </c>
      <c r="B52" s="21" t="s">
        <v>73</v>
      </c>
      <c r="C52" s="4" t="s">
        <v>85</v>
      </c>
      <c r="D52" s="3">
        <f t="shared" ref="D52:AA52" si="18">+D53+D54</f>
        <v>0</v>
      </c>
      <c r="E52" s="3">
        <f t="shared" si="18"/>
        <v>0</v>
      </c>
      <c r="F52" s="3">
        <f t="shared" si="18"/>
        <v>0</v>
      </c>
      <c r="G52" s="3">
        <f t="shared" si="18"/>
        <v>0</v>
      </c>
      <c r="H52" s="3">
        <f t="shared" si="18"/>
        <v>0</v>
      </c>
      <c r="I52" s="3">
        <f t="shared" si="18"/>
        <v>0</v>
      </c>
      <c r="J52" s="3">
        <f t="shared" si="18"/>
        <v>0</v>
      </c>
      <c r="K52" s="3">
        <f t="shared" si="18"/>
        <v>0</v>
      </c>
      <c r="L52" s="3">
        <f t="shared" si="18"/>
        <v>0</v>
      </c>
      <c r="M52" s="3">
        <f t="shared" si="18"/>
        <v>0</v>
      </c>
      <c r="N52" s="3">
        <f t="shared" si="18"/>
        <v>0</v>
      </c>
      <c r="O52" s="3">
        <f t="shared" si="18"/>
        <v>0</v>
      </c>
      <c r="P52" s="3">
        <f t="shared" si="18"/>
        <v>0</v>
      </c>
      <c r="Q52" s="3">
        <f t="shared" si="18"/>
        <v>0</v>
      </c>
      <c r="R52" s="3">
        <f t="shared" si="18"/>
        <v>0</v>
      </c>
      <c r="S52" s="3">
        <f t="shared" si="18"/>
        <v>0</v>
      </c>
      <c r="T52" s="3">
        <f t="shared" si="18"/>
        <v>0</v>
      </c>
      <c r="U52" s="3">
        <f t="shared" si="18"/>
        <v>0</v>
      </c>
      <c r="V52" s="3">
        <f t="shared" si="18"/>
        <v>0</v>
      </c>
      <c r="W52" s="3">
        <f t="shared" si="18"/>
        <v>0</v>
      </c>
      <c r="X52" s="3">
        <f t="shared" si="18"/>
        <v>0.35</v>
      </c>
      <c r="Y52" s="3">
        <f t="shared" si="18"/>
        <v>0.35</v>
      </c>
      <c r="Z52" s="3">
        <f t="shared" si="18"/>
        <v>0</v>
      </c>
      <c r="AA52" s="3">
        <f t="shared" si="18"/>
        <v>0</v>
      </c>
    </row>
    <row r="53" spans="1:27" ht="31.5" x14ac:dyDescent="0.25">
      <c r="A53" s="16" t="s">
        <v>48</v>
      </c>
      <c r="B53" s="21" t="s">
        <v>74</v>
      </c>
      <c r="C53" s="4" t="s">
        <v>85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V53" s="3">
        <v>0</v>
      </c>
      <c r="W53" s="3">
        <v>0</v>
      </c>
      <c r="X53" s="3">
        <v>0</v>
      </c>
      <c r="Y53" s="3">
        <v>0</v>
      </c>
      <c r="Z53" s="3">
        <v>0</v>
      </c>
      <c r="AA53" s="3">
        <v>0</v>
      </c>
    </row>
    <row r="54" spans="1:27" ht="51.75" customHeight="1" x14ac:dyDescent="0.25">
      <c r="A54" s="16" t="s">
        <v>49</v>
      </c>
      <c r="B54" s="21" t="s">
        <v>75</v>
      </c>
      <c r="C54" s="4" t="s">
        <v>85</v>
      </c>
      <c r="D54" s="3">
        <f>SUM(D55)</f>
        <v>0</v>
      </c>
      <c r="E54" s="3">
        <f t="shared" ref="E54:W54" si="19">SUM(E55)</f>
        <v>0</v>
      </c>
      <c r="F54" s="3">
        <f t="shared" si="19"/>
        <v>0</v>
      </c>
      <c r="G54" s="3">
        <f t="shared" si="19"/>
        <v>0</v>
      </c>
      <c r="H54" s="3">
        <f t="shared" si="19"/>
        <v>0</v>
      </c>
      <c r="I54" s="3">
        <f t="shared" si="19"/>
        <v>0</v>
      </c>
      <c r="J54" s="3">
        <f t="shared" si="19"/>
        <v>0</v>
      </c>
      <c r="K54" s="3">
        <f t="shared" si="19"/>
        <v>0</v>
      </c>
      <c r="L54" s="3">
        <f t="shared" si="19"/>
        <v>0</v>
      </c>
      <c r="M54" s="3">
        <f t="shared" si="19"/>
        <v>0</v>
      </c>
      <c r="N54" s="3">
        <f t="shared" si="19"/>
        <v>0</v>
      </c>
      <c r="O54" s="3">
        <f t="shared" si="19"/>
        <v>0</v>
      </c>
      <c r="P54" s="3">
        <f t="shared" si="19"/>
        <v>0</v>
      </c>
      <c r="Q54" s="3">
        <f t="shared" si="19"/>
        <v>0</v>
      </c>
      <c r="R54" s="3">
        <f t="shared" si="19"/>
        <v>0</v>
      </c>
      <c r="S54" s="3">
        <f t="shared" si="19"/>
        <v>0</v>
      </c>
      <c r="T54" s="3">
        <f t="shared" si="19"/>
        <v>0</v>
      </c>
      <c r="U54" s="3">
        <f t="shared" si="19"/>
        <v>0</v>
      </c>
      <c r="V54" s="3">
        <f t="shared" si="19"/>
        <v>0</v>
      </c>
      <c r="W54" s="3">
        <f t="shared" si="19"/>
        <v>0</v>
      </c>
      <c r="X54" s="3">
        <f>SUM(X55:X55)</f>
        <v>0.35</v>
      </c>
      <c r="Y54" s="3">
        <f>SUM(Y55:Y55)</f>
        <v>0.35</v>
      </c>
      <c r="Z54" s="3">
        <v>0</v>
      </c>
      <c r="AA54" s="3">
        <v>0</v>
      </c>
    </row>
    <row r="55" spans="1:27" ht="51.75" customHeight="1" x14ac:dyDescent="0.25">
      <c r="A55" s="16" t="s">
        <v>134</v>
      </c>
      <c r="B55" s="21" t="s">
        <v>135</v>
      </c>
      <c r="C55" s="4" t="s">
        <v>140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0</v>
      </c>
      <c r="N55" s="3">
        <v>0</v>
      </c>
      <c r="O55" s="3">
        <v>0</v>
      </c>
      <c r="P55" s="3">
        <v>0</v>
      </c>
      <c r="Q55" s="3">
        <v>0</v>
      </c>
      <c r="R55" s="3">
        <v>0</v>
      </c>
      <c r="S55" s="3">
        <v>0</v>
      </c>
      <c r="T55" s="3">
        <v>0</v>
      </c>
      <c r="U55" s="3">
        <v>0</v>
      </c>
      <c r="V55" s="3">
        <v>0</v>
      </c>
      <c r="W55" s="3">
        <v>0</v>
      </c>
      <c r="X55" s="3">
        <v>0.35</v>
      </c>
      <c r="Y55" s="3">
        <v>0.35</v>
      </c>
      <c r="Z55" s="3">
        <v>0</v>
      </c>
      <c r="AA55" s="3">
        <v>0</v>
      </c>
    </row>
    <row r="56" spans="1:27" ht="63" x14ac:dyDescent="0.25">
      <c r="A56" s="25" t="s">
        <v>76</v>
      </c>
      <c r="B56" s="21" t="s">
        <v>77</v>
      </c>
      <c r="C56" s="4" t="s">
        <v>85</v>
      </c>
      <c r="D56" s="3">
        <v>0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P56" s="3">
        <v>0</v>
      </c>
      <c r="Q56" s="3">
        <v>0</v>
      </c>
      <c r="R56" s="3">
        <v>0</v>
      </c>
      <c r="S56" s="3">
        <v>0</v>
      </c>
      <c r="T56" s="3">
        <v>0</v>
      </c>
      <c r="U56" s="3">
        <v>0</v>
      </c>
      <c r="V56" s="3">
        <v>0</v>
      </c>
      <c r="W56" s="3">
        <v>0</v>
      </c>
      <c r="X56" s="3">
        <v>0</v>
      </c>
      <c r="Y56" s="3">
        <v>0</v>
      </c>
      <c r="Z56" s="3">
        <v>0</v>
      </c>
      <c r="AA56" s="3">
        <v>0</v>
      </c>
    </row>
    <row r="57" spans="1:27" ht="53.25" customHeight="1" x14ac:dyDescent="0.25">
      <c r="A57" s="25" t="s">
        <v>78</v>
      </c>
      <c r="B57" s="21" t="s">
        <v>79</v>
      </c>
      <c r="C57" s="4" t="s">
        <v>85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  <c r="O57" s="3">
        <v>0</v>
      </c>
      <c r="P57" s="3">
        <v>0</v>
      </c>
      <c r="Q57" s="3">
        <v>0</v>
      </c>
      <c r="R57" s="3">
        <v>0</v>
      </c>
      <c r="S57" s="3">
        <v>0</v>
      </c>
      <c r="T57" s="3">
        <v>0</v>
      </c>
      <c r="U57" s="3">
        <v>0</v>
      </c>
      <c r="V57" s="3">
        <v>0</v>
      </c>
      <c r="W57" s="3">
        <v>0</v>
      </c>
      <c r="X57" s="3">
        <f>SUM(X58:X59)</f>
        <v>16.21</v>
      </c>
      <c r="Y57" s="3">
        <f>SUM(Y58:Y59)</f>
        <v>686.42</v>
      </c>
      <c r="Z57" s="3">
        <v>0</v>
      </c>
      <c r="AA57" s="3">
        <v>0</v>
      </c>
    </row>
    <row r="58" spans="1:27" ht="32.25" customHeight="1" x14ac:dyDescent="0.25">
      <c r="A58" s="16" t="s">
        <v>117</v>
      </c>
      <c r="B58" s="21" t="s">
        <v>149</v>
      </c>
      <c r="C58" s="4" t="s">
        <v>150</v>
      </c>
      <c r="D58" s="3">
        <v>0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  <c r="N58" s="3">
        <v>0</v>
      </c>
      <c r="O58" s="3">
        <v>0</v>
      </c>
      <c r="P58" s="3">
        <v>0</v>
      </c>
      <c r="Q58" s="3">
        <v>0</v>
      </c>
      <c r="R58" s="3">
        <v>0</v>
      </c>
      <c r="S58" s="3">
        <v>0</v>
      </c>
      <c r="T58" s="3">
        <v>0</v>
      </c>
      <c r="U58" s="3">
        <v>0</v>
      </c>
      <c r="V58" s="3">
        <v>0</v>
      </c>
      <c r="W58" s="3">
        <v>0</v>
      </c>
      <c r="X58" s="3">
        <v>16.21</v>
      </c>
      <c r="Y58" s="3">
        <v>26.29</v>
      </c>
      <c r="Z58" s="3">
        <v>0</v>
      </c>
      <c r="AA58" s="3">
        <v>0</v>
      </c>
    </row>
    <row r="59" spans="1:27" ht="66.75" customHeight="1" x14ac:dyDescent="0.25">
      <c r="A59" s="16" t="s">
        <v>118</v>
      </c>
      <c r="B59" s="21" t="s">
        <v>145</v>
      </c>
      <c r="C59" s="4" t="s">
        <v>146</v>
      </c>
      <c r="D59" s="3">
        <v>0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3">
        <v>0</v>
      </c>
      <c r="R59" s="3">
        <v>0</v>
      </c>
      <c r="S59" s="3">
        <v>0</v>
      </c>
      <c r="T59" s="3">
        <v>0</v>
      </c>
      <c r="U59" s="3">
        <v>0</v>
      </c>
      <c r="V59" s="3">
        <v>0</v>
      </c>
      <c r="W59" s="3">
        <v>0</v>
      </c>
      <c r="X59" s="3">
        <v>0</v>
      </c>
      <c r="Y59" s="3">
        <v>660.13</v>
      </c>
      <c r="Z59" s="3">
        <v>0</v>
      </c>
      <c r="AA59" s="3">
        <v>0</v>
      </c>
    </row>
    <row r="60" spans="1:27" ht="47.25" x14ac:dyDescent="0.25">
      <c r="A60" s="25" t="s">
        <v>80</v>
      </c>
      <c r="B60" s="21" t="s">
        <v>81</v>
      </c>
      <c r="C60" s="4" t="s">
        <v>85</v>
      </c>
      <c r="D60" s="3">
        <v>0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3">
        <v>0</v>
      </c>
      <c r="R60" s="3">
        <v>0</v>
      </c>
      <c r="S60" s="3">
        <v>0</v>
      </c>
      <c r="T60" s="3">
        <v>0</v>
      </c>
      <c r="U60" s="3">
        <v>0</v>
      </c>
      <c r="V60" s="3">
        <v>0</v>
      </c>
      <c r="W60" s="3">
        <v>0</v>
      </c>
      <c r="X60" s="3">
        <v>0</v>
      </c>
      <c r="Y60" s="3">
        <v>0</v>
      </c>
      <c r="Z60" s="3">
        <v>0</v>
      </c>
      <c r="AA60" s="3">
        <v>0</v>
      </c>
    </row>
    <row r="61" spans="1:27" ht="44.25" customHeight="1" x14ac:dyDescent="0.25">
      <c r="A61" s="25" t="s">
        <v>82</v>
      </c>
      <c r="B61" s="21" t="s">
        <v>83</v>
      </c>
      <c r="C61" s="4" t="s">
        <v>85</v>
      </c>
      <c r="D61" s="3">
        <f t="shared" ref="D61:AA61" si="20">SUM(D62:D65)</f>
        <v>0</v>
      </c>
      <c r="E61" s="3">
        <f t="shared" si="20"/>
        <v>0</v>
      </c>
      <c r="F61" s="3">
        <f t="shared" si="20"/>
        <v>0</v>
      </c>
      <c r="G61" s="3">
        <f t="shared" si="20"/>
        <v>0</v>
      </c>
      <c r="H61" s="3">
        <f t="shared" si="20"/>
        <v>0</v>
      </c>
      <c r="I61" s="3">
        <f t="shared" si="20"/>
        <v>0</v>
      </c>
      <c r="J61" s="3">
        <f t="shared" si="20"/>
        <v>0</v>
      </c>
      <c r="K61" s="3">
        <f t="shared" si="20"/>
        <v>0</v>
      </c>
      <c r="L61" s="3">
        <f t="shared" si="20"/>
        <v>0</v>
      </c>
      <c r="M61" s="3">
        <f t="shared" si="20"/>
        <v>0</v>
      </c>
      <c r="N61" s="3">
        <f t="shared" si="20"/>
        <v>0</v>
      </c>
      <c r="O61" s="3">
        <f t="shared" si="20"/>
        <v>0</v>
      </c>
      <c r="P61" s="3">
        <f t="shared" si="20"/>
        <v>0</v>
      </c>
      <c r="Q61" s="3">
        <f t="shared" si="20"/>
        <v>0</v>
      </c>
      <c r="R61" s="3">
        <f t="shared" si="20"/>
        <v>0</v>
      </c>
      <c r="S61" s="3">
        <f t="shared" si="20"/>
        <v>0</v>
      </c>
      <c r="T61" s="3">
        <f t="shared" si="20"/>
        <v>0</v>
      </c>
      <c r="U61" s="3">
        <f t="shared" si="20"/>
        <v>0</v>
      </c>
      <c r="V61" s="3">
        <f t="shared" si="20"/>
        <v>2.1</v>
      </c>
      <c r="W61" s="3">
        <f t="shared" si="20"/>
        <v>2.1</v>
      </c>
      <c r="X61" s="3">
        <f t="shared" si="20"/>
        <v>269.27000000000004</v>
      </c>
      <c r="Y61" s="3">
        <f t="shared" si="20"/>
        <v>260.38</v>
      </c>
      <c r="Z61" s="3">
        <f t="shared" si="20"/>
        <v>0</v>
      </c>
      <c r="AA61" s="3">
        <f t="shared" si="20"/>
        <v>0</v>
      </c>
    </row>
    <row r="62" spans="1:27" ht="27" customHeight="1" x14ac:dyDescent="0.25">
      <c r="A62" s="16" t="s">
        <v>102</v>
      </c>
      <c r="B62" s="21" t="s">
        <v>84</v>
      </c>
      <c r="C62" s="4" t="s">
        <v>151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3">
        <v>0</v>
      </c>
      <c r="R62" s="3">
        <v>0</v>
      </c>
      <c r="S62" s="3">
        <v>0</v>
      </c>
      <c r="T62" s="3">
        <v>0</v>
      </c>
      <c r="U62" s="3">
        <v>0</v>
      </c>
      <c r="V62" s="3">
        <v>0</v>
      </c>
      <c r="W62" s="3">
        <v>0</v>
      </c>
      <c r="X62" s="3">
        <v>10</v>
      </c>
      <c r="Y62" s="3">
        <v>10</v>
      </c>
      <c r="Z62" s="3">
        <v>0</v>
      </c>
      <c r="AA62" s="3">
        <v>0</v>
      </c>
    </row>
    <row r="63" spans="1:27" ht="28.5" customHeight="1" x14ac:dyDescent="0.25">
      <c r="A63" s="16" t="s">
        <v>103</v>
      </c>
      <c r="B63" s="21" t="s">
        <v>119</v>
      </c>
      <c r="C63" s="4" t="s">
        <v>152</v>
      </c>
      <c r="D63" s="3">
        <v>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3">
        <v>2.1</v>
      </c>
      <c r="W63" s="3">
        <v>2.1</v>
      </c>
      <c r="X63" s="3">
        <v>0</v>
      </c>
      <c r="Y63" s="3">
        <v>0</v>
      </c>
      <c r="Z63" s="3">
        <v>0</v>
      </c>
      <c r="AA63" s="3">
        <v>0</v>
      </c>
    </row>
    <row r="64" spans="1:27" ht="31.5" x14ac:dyDescent="0.25">
      <c r="A64" s="16" t="s">
        <v>104</v>
      </c>
      <c r="B64" s="21" t="s">
        <v>123</v>
      </c>
      <c r="C64" s="4" t="s">
        <v>122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0</v>
      </c>
      <c r="M64" s="3">
        <v>0</v>
      </c>
      <c r="N64" s="3">
        <v>0</v>
      </c>
      <c r="O64" s="3">
        <v>0</v>
      </c>
      <c r="P64" s="3">
        <v>0</v>
      </c>
      <c r="Q64" s="3">
        <v>0</v>
      </c>
      <c r="R64" s="3">
        <v>0</v>
      </c>
      <c r="S64" s="3">
        <v>0</v>
      </c>
      <c r="T64" s="3">
        <v>0</v>
      </c>
      <c r="U64" s="3">
        <v>0</v>
      </c>
      <c r="V64" s="3">
        <v>0</v>
      </c>
      <c r="W64" s="3">
        <v>0</v>
      </c>
      <c r="X64" s="3">
        <v>1.67</v>
      </c>
      <c r="Y64" s="3">
        <v>1.67</v>
      </c>
      <c r="Z64" s="3">
        <v>0</v>
      </c>
      <c r="AA64" s="3">
        <v>0</v>
      </c>
    </row>
    <row r="65" spans="1:27" ht="20.25" customHeight="1" x14ac:dyDescent="0.25">
      <c r="A65" s="16" t="s">
        <v>105</v>
      </c>
      <c r="B65" s="21" t="s">
        <v>120</v>
      </c>
      <c r="C65" s="4" t="s">
        <v>124</v>
      </c>
      <c r="D65" s="3">
        <v>0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  <c r="Q65" s="3">
        <v>0</v>
      </c>
      <c r="R65" s="3">
        <v>0</v>
      </c>
      <c r="S65" s="3">
        <v>0</v>
      </c>
      <c r="T65" s="3">
        <v>0</v>
      </c>
      <c r="U65" s="3">
        <v>0</v>
      </c>
      <c r="V65" s="3">
        <v>0</v>
      </c>
      <c r="W65" s="3">
        <v>0</v>
      </c>
      <c r="X65" s="3">
        <v>257.60000000000002</v>
      </c>
      <c r="Y65" s="3">
        <v>248.71</v>
      </c>
      <c r="Z65" s="3">
        <v>0</v>
      </c>
      <c r="AA65" s="3">
        <v>0</v>
      </c>
    </row>
  </sheetData>
  <mergeCells count="33">
    <mergeCell ref="A8:AA8"/>
    <mergeCell ref="I2:J2"/>
    <mergeCell ref="K2:L2"/>
    <mergeCell ref="A4:AA4"/>
    <mergeCell ref="A5:AA5"/>
    <mergeCell ref="A7:AA7"/>
    <mergeCell ref="Z16:AA16"/>
    <mergeCell ref="A10:AA10"/>
    <mergeCell ref="A12:AA12"/>
    <mergeCell ref="A13:AA13"/>
    <mergeCell ref="A14:AA14"/>
    <mergeCell ref="A15:A18"/>
    <mergeCell ref="B15:B18"/>
    <mergeCell ref="C15:C18"/>
    <mergeCell ref="D15:AA15"/>
    <mergeCell ref="D16:G16"/>
    <mergeCell ref="H16:M16"/>
    <mergeCell ref="N16:O16"/>
    <mergeCell ref="P16:Q16"/>
    <mergeCell ref="R16:U16"/>
    <mergeCell ref="V16:Y16"/>
    <mergeCell ref="Z17:AA17"/>
    <mergeCell ref="D17:E17"/>
    <mergeCell ref="F17:G17"/>
    <mergeCell ref="H17:I17"/>
    <mergeCell ref="J17:K17"/>
    <mergeCell ref="L17:M17"/>
    <mergeCell ref="X17:Y17"/>
    <mergeCell ref="N17:O17"/>
    <mergeCell ref="P17:Q17"/>
    <mergeCell ref="R17:S17"/>
    <mergeCell ref="T17:U17"/>
    <mergeCell ref="V17:W17"/>
  </mergeCells>
  <printOptions horizontalCentered="1"/>
  <pageMargins left="0.19685039370078741" right="0.19685039370078741" top="0.78740157480314965" bottom="0.19685039370078741" header="0.11811023622047245" footer="0.11811023622047245"/>
  <pageSetup paperSize="8" scale="69" fitToHeight="6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'2023'!Заголовки_для_печати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Воробьева Юлия Викторовна</cp:lastModifiedBy>
  <cp:lastPrinted>2021-02-25T11:27:56Z</cp:lastPrinted>
  <dcterms:created xsi:type="dcterms:W3CDTF">2009-07-27T10:10:26Z</dcterms:created>
  <dcterms:modified xsi:type="dcterms:W3CDTF">2022-02-25T02:33:25Z</dcterms:modified>
</cp:coreProperties>
</file>