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5\Общая\ПТО\ИНВЕСТИЦИИ\ИП_2022-2024\Корректировка_2022\1 Формы ИПР\"/>
    </mc:Choice>
  </mc:AlternateContent>
  <bookViews>
    <workbookView xWindow="-15" yWindow="6510" windowWidth="28830" windowHeight="6330" tabRatio="631"/>
  </bookViews>
  <sheets>
    <sheet name="2021" sheetId="155" r:id="rId1"/>
  </sheets>
  <definedNames>
    <definedName name="_xlnm.Print_Titles" localSheetId="0">'2021'!$15:$19</definedName>
  </definedNames>
  <calcPr calcId="162913"/>
</workbook>
</file>

<file path=xl/calcChain.xml><?xml version="1.0" encoding="utf-8"?>
<calcChain xmlns="http://schemas.openxmlformats.org/spreadsheetml/2006/main">
  <c r="X69" i="155" l="1"/>
  <c r="Y61" i="155" l="1"/>
  <c r="T63" i="155"/>
  <c r="U63" i="155"/>
  <c r="U23" i="155" s="1"/>
  <c r="E33" i="155"/>
  <c r="E32" i="155" s="1"/>
  <c r="E28" i="155" s="1"/>
  <c r="E21" i="155" s="1"/>
  <c r="D33" i="155"/>
  <c r="D32" i="155" s="1"/>
  <c r="D28" i="155" s="1"/>
  <c r="D21" i="155" s="1"/>
  <c r="Y41" i="155"/>
  <c r="Y39" i="155" s="1"/>
  <c r="X41" i="155"/>
  <c r="X39" i="155" s="1"/>
  <c r="Y71" i="155"/>
  <c r="Y26" i="155"/>
  <c r="X71" i="155"/>
  <c r="X26" i="155" s="1"/>
  <c r="Y66" i="155"/>
  <c r="Y24" i="155" s="1"/>
  <c r="X66" i="155"/>
  <c r="X24" i="155" s="1"/>
  <c r="X33" i="155"/>
  <c r="X32" i="155" s="1"/>
  <c r="X28" i="155" s="1"/>
  <c r="Y33" i="155"/>
  <c r="Y32" i="155" s="1"/>
  <c r="Y28" i="155" s="1"/>
  <c r="AA33" i="155"/>
  <c r="AA32" i="155" s="1"/>
  <c r="AA28" i="155" s="1"/>
  <c r="Z33" i="155"/>
  <c r="Z32" i="155" s="1"/>
  <c r="Z28" i="155" s="1"/>
  <c r="W33" i="155"/>
  <c r="W32" i="155" s="1"/>
  <c r="W28" i="155" s="1"/>
  <c r="W21" i="155" s="1"/>
  <c r="V33" i="155"/>
  <c r="V32" i="155" s="1"/>
  <c r="V28" i="155" s="1"/>
  <c r="U33" i="155"/>
  <c r="U32" i="155"/>
  <c r="U28" i="155" s="1"/>
  <c r="U21" i="155" s="1"/>
  <c r="T33" i="155"/>
  <c r="T32" i="155"/>
  <c r="T28" i="155"/>
  <c r="T21" i="155" s="1"/>
  <c r="S33" i="155"/>
  <c r="S32" i="155" s="1"/>
  <c r="S28" i="155" s="1"/>
  <c r="S21" i="155" s="1"/>
  <c r="S20" i="155" s="1"/>
  <c r="R33" i="155"/>
  <c r="R32" i="155" s="1"/>
  <c r="R28" i="155" s="1"/>
  <c r="R21" i="155" s="1"/>
  <c r="Q33" i="155"/>
  <c r="Q32" i="155" s="1"/>
  <c r="Q28" i="155" s="1"/>
  <c r="Q21" i="155" s="1"/>
  <c r="P33" i="155"/>
  <c r="P32" i="155" s="1"/>
  <c r="P28" i="155" s="1"/>
  <c r="O33" i="155"/>
  <c r="O32" i="155"/>
  <c r="O28" i="155"/>
  <c r="N33" i="155"/>
  <c r="N32" i="155" s="1"/>
  <c r="N28" i="155" s="1"/>
  <c r="M33" i="155"/>
  <c r="M32" i="155" s="1"/>
  <c r="M28" i="155" s="1"/>
  <c r="M21" i="155" s="1"/>
  <c r="L33" i="155"/>
  <c r="L32" i="155" s="1"/>
  <c r="L28" i="155" s="1"/>
  <c r="L21" i="155" s="1"/>
  <c r="K33" i="155"/>
  <c r="K32" i="155"/>
  <c r="K28" i="155" s="1"/>
  <c r="J33" i="155"/>
  <c r="J32" i="155" s="1"/>
  <c r="J28" i="155" s="1"/>
  <c r="I33" i="155"/>
  <c r="I32" i="155" s="1"/>
  <c r="I28" i="155" s="1"/>
  <c r="I21" i="155" s="1"/>
  <c r="H33" i="155"/>
  <c r="H32" i="155" s="1"/>
  <c r="H28" i="155" s="1"/>
  <c r="H21" i="155" s="1"/>
  <c r="G33" i="155"/>
  <c r="G32" i="155" s="1"/>
  <c r="G28" i="155" s="1"/>
  <c r="F33" i="155"/>
  <c r="F32" i="155" s="1"/>
  <c r="F28" i="155" s="1"/>
  <c r="X59" i="155"/>
  <c r="W41" i="155"/>
  <c r="W39" i="155"/>
  <c r="W47" i="155"/>
  <c r="W46" i="155" s="1"/>
  <c r="W59" i="155"/>
  <c r="W61" i="155"/>
  <c r="W58" i="155" s="1"/>
  <c r="W23" i="155"/>
  <c r="W24" i="155"/>
  <c r="W25" i="155"/>
  <c r="W71" i="155"/>
  <c r="W26" i="155" s="1"/>
  <c r="X53" i="155"/>
  <c r="X52" i="155" s="1"/>
  <c r="Y53" i="155"/>
  <c r="Y52" i="155" s="1"/>
  <c r="X47" i="155"/>
  <c r="X46" i="155" s="1"/>
  <c r="Y47" i="155"/>
  <c r="Y46" i="155"/>
  <c r="Y59" i="155"/>
  <c r="Y25" i="155"/>
  <c r="X61" i="155"/>
  <c r="AA71" i="155"/>
  <c r="Z71" i="155"/>
  <c r="V71" i="155"/>
  <c r="V26" i="155" s="1"/>
  <c r="U71" i="155"/>
  <c r="U26" i="155"/>
  <c r="T71" i="155"/>
  <c r="T26" i="155" s="1"/>
  <c r="S71" i="155"/>
  <c r="S26" i="155"/>
  <c r="R71" i="155"/>
  <c r="R26" i="155" s="1"/>
  <c r="Q71" i="155"/>
  <c r="Q26" i="155" s="1"/>
  <c r="P71" i="155"/>
  <c r="P26" i="155" s="1"/>
  <c r="O71" i="155"/>
  <c r="O26" i="155" s="1"/>
  <c r="N71" i="155"/>
  <c r="N26" i="155" s="1"/>
  <c r="M71" i="155"/>
  <c r="M26" i="155"/>
  <c r="L71" i="155"/>
  <c r="L26" i="155" s="1"/>
  <c r="K71" i="155"/>
  <c r="K26" i="155" s="1"/>
  <c r="J71" i="155"/>
  <c r="J26" i="155" s="1"/>
  <c r="I71" i="155"/>
  <c r="I26" i="155" s="1"/>
  <c r="H71" i="155"/>
  <c r="H26" i="155" s="1"/>
  <c r="G71" i="155"/>
  <c r="G26" i="155" s="1"/>
  <c r="F71" i="155"/>
  <c r="F26" i="155" s="1"/>
  <c r="E71" i="155"/>
  <c r="E26" i="155"/>
  <c r="D71" i="155"/>
  <c r="D26" i="155" s="1"/>
  <c r="AA23" i="155"/>
  <c r="Z23" i="155"/>
  <c r="Y23" i="155"/>
  <c r="X23" i="155"/>
  <c r="V23" i="155"/>
  <c r="T23" i="155"/>
  <c r="S23" i="155"/>
  <c r="R23" i="155"/>
  <c r="Q23" i="155"/>
  <c r="P23" i="155"/>
  <c r="O23" i="155"/>
  <c r="N23" i="155"/>
  <c r="M23" i="155"/>
  <c r="L23" i="155"/>
  <c r="K23" i="155"/>
  <c r="J23" i="155"/>
  <c r="I23" i="155"/>
  <c r="H23" i="155"/>
  <c r="G23" i="155"/>
  <c r="F23" i="155"/>
  <c r="E23" i="155"/>
  <c r="D23" i="155"/>
  <c r="AA61" i="155"/>
  <c r="Z61" i="155"/>
  <c r="Z58" i="155" s="1"/>
  <c r="Z59" i="155"/>
  <c r="V61" i="155"/>
  <c r="U61" i="155"/>
  <c r="T61" i="155"/>
  <c r="S61" i="155"/>
  <c r="R61" i="155"/>
  <c r="Q61" i="155"/>
  <c r="P61" i="155"/>
  <c r="O61" i="155"/>
  <c r="O59" i="155"/>
  <c r="N61" i="155"/>
  <c r="N58" i="155" s="1"/>
  <c r="M61" i="155"/>
  <c r="L61" i="155"/>
  <c r="K61" i="155"/>
  <c r="K59" i="155"/>
  <c r="K58" i="155" s="1"/>
  <c r="J61" i="155"/>
  <c r="I61" i="155"/>
  <c r="H61" i="155"/>
  <c r="G61" i="155"/>
  <c r="F61" i="155"/>
  <c r="E61" i="155"/>
  <c r="D61" i="155"/>
  <c r="AA59" i="155"/>
  <c r="V59" i="155"/>
  <c r="U59" i="155"/>
  <c r="U58" i="155"/>
  <c r="T59" i="155"/>
  <c r="S59" i="155"/>
  <c r="R59" i="155"/>
  <c r="R58" i="155" s="1"/>
  <c r="Q59" i="155"/>
  <c r="P59" i="155"/>
  <c r="N59" i="155"/>
  <c r="M59" i="155"/>
  <c r="L59" i="155"/>
  <c r="L58" i="155" s="1"/>
  <c r="J59" i="155"/>
  <c r="J58" i="155"/>
  <c r="I59" i="155"/>
  <c r="I58" i="155" s="1"/>
  <c r="H59" i="155"/>
  <c r="H58" i="155" s="1"/>
  <c r="G59" i="155"/>
  <c r="G58" i="155" s="1"/>
  <c r="F59" i="155"/>
  <c r="F58" i="155" s="1"/>
  <c r="E59" i="155"/>
  <c r="D59" i="155"/>
  <c r="AA47" i="155"/>
  <c r="AA46" i="155" s="1"/>
  <c r="Z47" i="155"/>
  <c r="Z46" i="155" s="1"/>
  <c r="V47" i="155"/>
  <c r="V46" i="155" s="1"/>
  <c r="U47" i="155"/>
  <c r="U46" i="155" s="1"/>
  <c r="T47" i="155"/>
  <c r="T46" i="155" s="1"/>
  <c r="S47" i="155"/>
  <c r="S46" i="155"/>
  <c r="R47" i="155"/>
  <c r="R46" i="155" s="1"/>
  <c r="Q47" i="155"/>
  <c r="Q46" i="155"/>
  <c r="P47" i="155"/>
  <c r="P46" i="155" s="1"/>
  <c r="O47" i="155"/>
  <c r="O46" i="155" s="1"/>
  <c r="N47" i="155"/>
  <c r="N46" i="155" s="1"/>
  <c r="M47" i="155"/>
  <c r="M46" i="155"/>
  <c r="L47" i="155"/>
  <c r="L46" i="155" s="1"/>
  <c r="K47" i="155"/>
  <c r="K46" i="155"/>
  <c r="J47" i="155"/>
  <c r="J46" i="155" s="1"/>
  <c r="I47" i="155"/>
  <c r="I46" i="155" s="1"/>
  <c r="H47" i="155"/>
  <c r="H46" i="155" s="1"/>
  <c r="G47" i="155"/>
  <c r="G46" i="155" s="1"/>
  <c r="F47" i="155"/>
  <c r="F46" i="155" s="1"/>
  <c r="E47" i="155"/>
  <c r="E46" i="155"/>
  <c r="D47" i="155"/>
  <c r="D46" i="155" s="1"/>
  <c r="AA41" i="155"/>
  <c r="AA39" i="155" s="1"/>
  <c r="Z41" i="155"/>
  <c r="Z39" i="155" s="1"/>
  <c r="V41" i="155"/>
  <c r="V39" i="155" s="1"/>
  <c r="V38" i="155" s="1"/>
  <c r="U41" i="155"/>
  <c r="U39" i="155" s="1"/>
  <c r="T41" i="155"/>
  <c r="T39" i="155" s="1"/>
  <c r="S41" i="155"/>
  <c r="S39" i="155" s="1"/>
  <c r="S38" i="155" s="1"/>
  <c r="S22" i="155" s="1"/>
  <c r="R41" i="155"/>
  <c r="R39" i="155" s="1"/>
  <c r="Q41" i="155"/>
  <c r="Q39" i="155" s="1"/>
  <c r="P41" i="155"/>
  <c r="P39" i="155" s="1"/>
  <c r="P38" i="155" s="1"/>
  <c r="P22" i="155" s="1"/>
  <c r="O41" i="155"/>
  <c r="O39" i="155" s="1"/>
  <c r="N41" i="155"/>
  <c r="N39" i="155"/>
  <c r="M41" i="155"/>
  <c r="M39" i="155" s="1"/>
  <c r="L41" i="155"/>
  <c r="L39" i="155" s="1"/>
  <c r="K41" i="155"/>
  <c r="K39" i="155" s="1"/>
  <c r="J41" i="155"/>
  <c r="J39" i="155" s="1"/>
  <c r="J38" i="155" s="1"/>
  <c r="J22" i="155" s="1"/>
  <c r="I41" i="155"/>
  <c r="I39" i="155" s="1"/>
  <c r="H41" i="155"/>
  <c r="H39" i="155"/>
  <c r="G41" i="155"/>
  <c r="G39" i="155" s="1"/>
  <c r="F41" i="155"/>
  <c r="F39" i="155"/>
  <c r="E41" i="155"/>
  <c r="E38" i="155" s="1"/>
  <c r="E22" i="155" s="1"/>
  <c r="D41" i="155"/>
  <c r="D39" i="155"/>
  <c r="AA25" i="155"/>
  <c r="Z25" i="155"/>
  <c r="X25" i="155"/>
  <c r="V25" i="155"/>
  <c r="U25" i="155"/>
  <c r="T25" i="155"/>
  <c r="S25" i="155"/>
  <c r="R25" i="155"/>
  <c r="Q25" i="155"/>
  <c r="P25" i="155"/>
  <c r="O25" i="155"/>
  <c r="N25" i="155"/>
  <c r="M25" i="155"/>
  <c r="L25" i="155"/>
  <c r="K25" i="155"/>
  <c r="J25" i="155"/>
  <c r="I25" i="155"/>
  <c r="H25" i="155"/>
  <c r="G25" i="155"/>
  <c r="F25" i="155"/>
  <c r="E25" i="155"/>
  <c r="D25" i="155"/>
  <c r="AA24" i="155"/>
  <c r="Z24" i="155"/>
  <c r="U24" i="155"/>
  <c r="T24" i="155"/>
  <c r="S24" i="155"/>
  <c r="R24" i="155"/>
  <c r="Q24" i="155"/>
  <c r="P24" i="155"/>
  <c r="O24" i="155"/>
  <c r="N24" i="155"/>
  <c r="M24" i="155"/>
  <c r="L24" i="155"/>
  <c r="K24" i="155"/>
  <c r="J24" i="155"/>
  <c r="I24" i="155"/>
  <c r="H24" i="155"/>
  <c r="G24" i="155"/>
  <c r="F24" i="155"/>
  <c r="E24" i="155"/>
  <c r="D24" i="155"/>
  <c r="S58" i="155"/>
  <c r="Y58" i="155"/>
  <c r="P58" i="155"/>
  <c r="V58" i="155"/>
  <c r="AA21" i="155"/>
  <c r="D38" i="155"/>
  <c r="D22" i="155" s="1"/>
  <c r="AA38" i="155" l="1"/>
  <c r="AA22" i="155" s="1"/>
  <c r="AA20" i="155" s="1"/>
  <c r="J21" i="155"/>
  <c r="J20" i="155" s="1"/>
  <c r="J27" i="155"/>
  <c r="H38" i="155"/>
  <c r="L38" i="155"/>
  <c r="L22" i="155" s="1"/>
  <c r="L20" i="155" s="1"/>
  <c r="O58" i="155"/>
  <c r="O38" i="155" s="1"/>
  <c r="D58" i="155"/>
  <c r="Q58" i="155"/>
  <c r="Q38" i="155" s="1"/>
  <c r="Q22" i="155" s="1"/>
  <c r="Q20" i="155"/>
  <c r="E20" i="155"/>
  <c r="Q27" i="155"/>
  <c r="K38" i="155"/>
  <c r="K22" i="155" s="1"/>
  <c r="E58" i="155"/>
  <c r="G38" i="155"/>
  <c r="G22" i="155" s="1"/>
  <c r="AA58" i="155"/>
  <c r="M58" i="155"/>
  <c r="T58" i="155"/>
  <c r="T38" i="155" s="1"/>
  <c r="K21" i="155"/>
  <c r="K27" i="155"/>
  <c r="L27" i="155"/>
  <c r="Z21" i="155"/>
  <c r="V21" i="155"/>
  <c r="V20" i="155" s="1"/>
  <c r="V27" i="155"/>
  <c r="R38" i="155"/>
  <c r="G27" i="155"/>
  <c r="G21" i="155"/>
  <c r="G20" i="155" s="1"/>
  <c r="M38" i="155"/>
  <c r="M22" i="155" s="1"/>
  <c r="M20" i="155" s="1"/>
  <c r="I20" i="155"/>
  <c r="P27" i="155"/>
  <c r="P21" i="155"/>
  <c r="P20" i="155" s="1"/>
  <c r="Z38" i="155"/>
  <c r="Z22" i="155" s="1"/>
  <c r="D27" i="155"/>
  <c r="O21" i="155"/>
  <c r="E27" i="155"/>
  <c r="U38" i="155"/>
  <c r="U22" i="155" s="1"/>
  <c r="U20" i="155" s="1"/>
  <c r="D20" i="155"/>
  <c r="N21" i="155"/>
  <c r="F21" i="155"/>
  <c r="F38" i="155"/>
  <c r="F22" i="155" s="1"/>
  <c r="N38" i="155"/>
  <c r="N22" i="155" s="1"/>
  <c r="W38" i="155"/>
  <c r="S27" i="155"/>
  <c r="I38" i="155"/>
  <c r="I22" i="155" s="1"/>
  <c r="I27" i="155"/>
  <c r="X58" i="155"/>
  <c r="X38" i="155" s="1"/>
  <c r="X22" i="155" s="1"/>
  <c r="Y38" i="155"/>
  <c r="Y22" i="155" s="1"/>
  <c r="Y21" i="155"/>
  <c r="X21" i="155"/>
  <c r="O22" i="155" l="1"/>
  <c r="O20" i="155" s="1"/>
  <c r="O27" i="155"/>
  <c r="T22" i="155"/>
  <c r="T20" i="155" s="1"/>
  <c r="T27" i="155"/>
  <c r="H22" i="155"/>
  <c r="H20" i="155" s="1"/>
  <c r="H27" i="155"/>
  <c r="AA27" i="155"/>
  <c r="K20" i="155"/>
  <c r="U27" i="155"/>
  <c r="W22" i="155"/>
  <c r="W20" i="155" s="1"/>
  <c r="W27" i="155"/>
  <c r="F20" i="155"/>
  <c r="R22" i="155"/>
  <c r="R20" i="155" s="1"/>
  <c r="R27" i="155"/>
  <c r="Z27" i="155"/>
  <c r="M27" i="155"/>
  <c r="N20" i="155"/>
  <c r="F27" i="155"/>
  <c r="N27" i="155"/>
  <c r="Z20" i="155"/>
  <c r="X20" i="155"/>
  <c r="X27" i="155"/>
  <c r="Y27" i="155"/>
  <c r="Y20" i="155"/>
</calcChain>
</file>

<file path=xl/sharedStrings.xml><?xml version="1.0" encoding="utf-8"?>
<sst xmlns="http://schemas.openxmlformats.org/spreadsheetml/2006/main" count="251" uniqueCount="196">
  <si>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</si>
  <si>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</si>
  <si>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</si>
  <si>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</si>
  <si>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</si>
  <si>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</si>
  <si>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</si>
  <si>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</si>
  <si>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</si>
  <si>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</si>
  <si>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</si>
  <si>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</si>
  <si>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</si>
  <si>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</si>
  <si>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</si>
  <si>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</si>
  <si>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</si>
  <si>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</si>
  <si>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</si>
  <si>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</si>
  <si>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</si>
  <si>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</si>
  <si>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</si>
  <si>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</si>
  <si>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</si>
  <si>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</si>
  <si>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</si>
  <si>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</si>
  <si>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</si>
  <si>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</si>
  <si>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</si>
  <si>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</si>
  <si>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</si>
  <si>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</si>
  <si>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</si>
  <si>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</si>
  <si>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</si>
  <si>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</si>
  <si>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</si>
  <si>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</si>
  <si>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</si>
  <si>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</si>
  <si>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</si>
  <si>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</si>
  <si>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1.1.4.1</t>
  </si>
  <si>
    <t>1.2.1.1</t>
  </si>
  <si>
    <t>1.2.1.2</t>
  </si>
  <si>
    <t>1.2.2.1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</si>
  <si>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</si>
  <si>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</si>
  <si>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</si>
  <si>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</si>
  <si>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</si>
  <si>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</si>
  <si>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</si>
  <si>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</si>
  <si>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</si>
  <si>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</si>
  <si>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</si>
  <si>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</si>
  <si>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</si>
  <si>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</si>
  <si>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</si>
  <si>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</si>
  <si>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</si>
  <si>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</si>
  <si>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</si>
  <si>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</si>
  <si>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</si>
  <si>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</si>
  <si>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</si>
  <si>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</si>
  <si>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</si>
  <si>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</si>
  <si>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</si>
  <si>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</si>
  <si>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</si>
  <si>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</si>
  <si>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</si>
  <si>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</si>
  <si>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</si>
  <si>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</si>
  <si>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</si>
  <si>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</si>
  <si>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</si>
  <si>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</si>
  <si>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</si>
  <si>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</si>
  <si>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</si>
  <si>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</si>
  <si>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</si>
  <si>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</si>
  <si>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</si>
  <si>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</si>
  <si>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</si>
  <si>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</si>
  <si>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</si>
  <si>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</si>
  <si>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</si>
  <si>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</si>
  <si>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</si>
  <si>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</si>
  <si>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1.2.2.1.1</t>
  </si>
  <si>
    <t>1.2.4.1.1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</si>
  <si>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</si>
  <si>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</si>
  <si>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</si>
  <si>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</si>
  <si>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</si>
  <si>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</si>
  <si>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</si>
  <si>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 xml:space="preserve">Замена разрядников на ОПН на ПС 110/35/6кВ </t>
  </si>
  <si>
    <t>Реконструкция ВЛ 6;0,4кВ и центров питания в г. Бодайбо</t>
  </si>
  <si>
    <t>1.2.3.1</t>
  </si>
  <si>
    <t>1.2.3.1.1</t>
  </si>
  <si>
    <t>1.2.3.2</t>
  </si>
  <si>
    <t>1.2.3.3</t>
  </si>
  <si>
    <t>1.2.3.4</t>
  </si>
  <si>
    <t>Приобретение оборудования для организации связи с подстанциями</t>
  </si>
  <si>
    <t>Строительство складских комплексов</t>
  </si>
  <si>
    <t>1.4.2</t>
  </si>
  <si>
    <t>Приобретение ПК и орг.техники</t>
  </si>
  <si>
    <t>Возврат заемных средств</t>
  </si>
  <si>
    <t xml:space="preserve"> на 2021 год</t>
  </si>
  <si>
    <t>Расширение  АИИСКУЭ в городских и поселковых сетях</t>
  </si>
  <si>
    <t>H_4004_ВЭ</t>
  </si>
  <si>
    <t>H_6026_ВЭ</t>
  </si>
  <si>
    <t>H_6031_ВЭ</t>
  </si>
  <si>
    <t>H_6032_ВЭ</t>
  </si>
  <si>
    <t>H_2061_ВЭ</t>
  </si>
  <si>
    <t>H_2062_ВЭ</t>
  </si>
  <si>
    <t>H_2063_ВЭ</t>
  </si>
  <si>
    <t>H_2066_ВЭ</t>
  </si>
  <si>
    <t>H_2067_ВЭ</t>
  </si>
  <si>
    <t>Замена разъединителей 110 кВ на ПС Артемовская</t>
  </si>
  <si>
    <t>Приобретение жилого вагон-дома для дежурного оперативного персонала ПС</t>
  </si>
  <si>
    <t>нд</t>
  </si>
  <si>
    <t>1.2.4.2.1</t>
  </si>
  <si>
    <t>1.2.1.2.1</t>
  </si>
  <si>
    <t>1.2.1.2.2</t>
  </si>
  <si>
    <t>1.2.1.2.3</t>
  </si>
  <si>
    <t>Иркутская область</t>
  </si>
  <si>
    <t>H_2037_ВЭ</t>
  </si>
  <si>
    <t>1.1.4.1.1</t>
  </si>
  <si>
    <t>1.2.2.1.2</t>
  </si>
  <si>
    <t>H_2036_ВЭ</t>
  </si>
  <si>
    <t>1.4.1</t>
  </si>
  <si>
    <t>1.6.5</t>
  </si>
  <si>
    <t>Приобретение ВЛ 110 кВ РП Полюс - ПС Вернинская и ПС 110кВ Вернинская</t>
  </si>
  <si>
    <t>Н_6044_ВЭ</t>
  </si>
  <si>
    <t>Строительство гаража на ПС Кропоткинская</t>
  </si>
  <si>
    <t>Н_4001_ВЭ</t>
  </si>
  <si>
    <t>1.1.4.1.2</t>
  </si>
  <si>
    <t xml:space="preserve">Строительство линейной ячейки для присоединения ВЛ 110 кВ Артемовская - Красный </t>
  </si>
  <si>
    <t>Н_4007_ВЭ</t>
  </si>
  <si>
    <t>Строительство линейной ячейки для подключения ВЛ 110 кВ РП Полюс – Высочайший</t>
  </si>
  <si>
    <t>Н_4008_ВЭ</t>
  </si>
  <si>
    <t>Строительство ВЛ 110 кВ Кропоткинская-Вернинская № 2 с отпайкой на РП Полюс и реконструкция ПС 110 кВ Вернинская</t>
  </si>
  <si>
    <t>Н_4009_ВЭ</t>
  </si>
  <si>
    <t>Реконструкция ВЛ 110 кВ Сухой Лог – РП Полюс № 1 с заменой провода АС-240 на АС-300</t>
  </si>
  <si>
    <t>Н_2078_ВЭ</t>
  </si>
  <si>
    <t>Замена ТП 6/0,4кВ, на КТПН 6/0,4кВ в г. Бодайбо</t>
  </si>
  <si>
    <t>Н_2079_ВЭ</t>
  </si>
  <si>
    <t>1.2.1.2.4</t>
  </si>
  <si>
    <t>1.4.3</t>
  </si>
  <si>
    <t>Реконструкция устройств РЗА и ПА на ПС Артемовская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</si>
  <si>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</si>
  <si>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</si>
  <si>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</si>
  <si>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</si>
  <si>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 xml:space="preserve">Строительство второй ВЛ 110кВ ПС 220кВ Сухой Лог - РП 110кВ Полюс </t>
  </si>
  <si>
    <t>H_4005_ВЭ</t>
  </si>
  <si>
    <t>1.1.4.1.3</t>
  </si>
  <si>
    <t>Проведение энергетического обследования и разработка программы модернизации и развития ЭК АО "Витимэнерго" на 2020 - 2025 гг.</t>
  </si>
  <si>
    <t>Н_6045_ВЭ</t>
  </si>
  <si>
    <t>1.6.6</t>
  </si>
  <si>
    <t>1.1.4.1.4</t>
  </si>
  <si>
    <t>Н_4010_ВЭ</t>
  </si>
  <si>
    <t>1.3.2.1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</si>
  <si>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</si>
  <si>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Е_3002_ВЭ</t>
  </si>
  <si>
    <t>1.3.2.2</t>
  </si>
  <si>
    <t xml:space="preserve">Перевод  ВЛ-110 кВ Таксимо-Мамакан на напряжение 220 кВ со строительством ПС 220 кВ Дяля, Чаянгро  </t>
  </si>
  <si>
    <t>Е_3003_ВЭ</t>
  </si>
  <si>
    <t>Приобретение и монтаж автоматического шлагбаума на ЦБС</t>
  </si>
  <si>
    <t>Н_6048_ВЭ</t>
  </si>
  <si>
    <t>Замена масляных выключателей 6 кВ на вакуумные с установкой микропроцессорных защит.</t>
  </si>
  <si>
    <t>Строительство участка ВЛ 3 6 кВ с установкой КТПН 400 кВа для осуществления ТП потребителя</t>
  </si>
  <si>
    <t>1.6.7.</t>
  </si>
  <si>
    <t>1.6.8</t>
  </si>
  <si>
    <t>Приобретение котельного оборудования (дымосос ДН-9-11/1000)</t>
  </si>
  <si>
    <t>Н_6049_ВЭ</t>
  </si>
  <si>
    <t>Факт</t>
  </si>
  <si>
    <t>1.2.2.3</t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</si>
  <si>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2022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</si>
  <si>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58-300-мр от 29.10.2021 года Министерства жилищной политики, энергетики и транспорта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</si>
</sst>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2" fontId="31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2" fontId="32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wrapText="1"/>
    </xf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left" wrapText="1"/>
    </xf>
    <xf numFmtId="0" fontId="32" fillId="0" borderId="10" xfId="54" applyFont="1" applyFill="1" applyBorder="1" applyAlignment="1">
      <alignment horizontal="center"/>
    </xf>
    <xf numFmtId="0" fontId="32" fillId="0" borderId="10" xfId="54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 wrapText="1"/>
    </xf>
    <xf numFmtId="49" fontId="32" fillId="0" borderId="10" xfId="54" applyNumberFormat="1" applyFont="1" applyFill="1" applyBorder="1" applyAlignment="1">
      <alignment horizontal="center"/>
    </xf>
    <xf numFmtId="0" fontId="31" fillId="0" borderId="10" xfId="54" applyFont="1" applyFill="1" applyBorder="1" applyAlignment="1">
      <alignment wrapText="1"/>
    </xf>
    <xf numFmtId="0" fontId="35" fillId="0" borderId="0" xfId="54" applyFont="1" applyFill="1" applyAlignment="1">
      <alignment horizontal="center" vertical="center"/>
    </xf>
    <xf numFmtId="0" fontId="32" fillId="0" borderId="0" xfId="54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4" fontId="32" fillId="0" borderId="10" xfId="54" applyNumberFormat="1" applyFont="1" applyFill="1" applyBorder="1" applyAlignment="1">
      <alignment horizontal="center" vertical="center"/>
    </xf>
    <xf numFmtId="4" fontId="44" fillId="0" borderId="10" xfId="54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79"/>
  <sheetViews>
    <sheetView tabSelected="1" zoomScale="80" zoomScaleNormal="80" zoomScaleSheetLayoutView="80" workbookViewId="0">
      <pane ySplit="19" topLeftCell="A20" activePane="bottomLeft" state="frozen"/>
      <selection activeCell="A15" sqref="A15"/>
      <selection pane="bottomLeft" activeCell="L17" sqref="L17:M17"/>
    </sheetView>
  </sheetViews>
  <sheetFormatPr defaultRowHeight="12" x14ac:dyDescent="0.2"/>
  <cols>
    <col min="1" max="1" width="10.875" style="5" customWidth="1"/>
    <col min="2" max="2" width="35.875" style="5" customWidth="1"/>
    <col min="3" max="3" width="12.75" style="5" customWidth="1"/>
    <col min="4" max="15" width="8.125" style="5" customWidth="1"/>
    <col min="16" max="17" width="9.375" style="5" customWidth="1"/>
    <col min="18" max="19" width="8.125" style="5" customWidth="1"/>
    <col min="20" max="20" width="9.5" style="5" customWidth="1"/>
    <col min="21" max="21" width="9.625" style="5" customWidth="1"/>
    <col min="22" max="22" width="10.125" style="5" customWidth="1"/>
    <col min="23" max="23" width="11.375" style="5" customWidth="1"/>
    <col min="24" max="24" width="11.125" style="5" customWidth="1"/>
    <col min="25" max="25" width="10.75" style="5" customWidth="1"/>
    <col min="26" max="26" width="11.875" style="5" customWidth="1"/>
    <col min="27" max="27" width="12.125" style="5" customWidth="1"/>
    <col min="28" max="28" width="9" style="5"/>
    <col min="29" max="29" width="11.125" style="5" bestFit="1" customWidth="1"/>
    <col min="30" max="16384" width="9" style="5"/>
  </cols>
  <sheetData>
    <row r="1" spans="1:40" ht="18.75" x14ac:dyDescent="0.2">
      <c r="AA1" s="6" t="s">
        <v>34</v>
      </c>
    </row>
    <row r="2" spans="1:40" ht="18.75" x14ac:dyDescent="0.3">
      <c r="H2" s="27"/>
      <c r="I2" s="44"/>
      <c r="J2" s="44"/>
      <c r="K2" s="44"/>
      <c r="L2" s="44"/>
      <c r="M2" s="27"/>
      <c r="AA2" s="7" t="s">
        <v>0</v>
      </c>
    </row>
    <row r="3" spans="1:40" ht="18.75" x14ac:dyDescent="0.3">
      <c r="H3" s="8"/>
      <c r="I3" s="8"/>
      <c r="J3" s="8"/>
      <c r="K3" s="8"/>
      <c r="L3" s="8"/>
      <c r="M3" s="8"/>
      <c r="AA3" s="7" t="s">
        <v>109</v>
      </c>
    </row>
    <row r="4" spans="1:40" ht="18.75" x14ac:dyDescent="0.2">
      <c r="A4" s="45" t="s">
        <v>50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40" ht="18.75" x14ac:dyDescent="0.3">
      <c r="A5" s="46" t="s">
        <v>123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</row>
    <row r="6" spans="1:40" ht="15.75" customHeight="1" x14ac:dyDescent="0.2"/>
    <row r="7" spans="1:40" ht="21.75" customHeight="1" x14ac:dyDescent="0.2">
      <c r="A7" s="37" t="s">
        <v>108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</row>
    <row r="8" spans="1:40" ht="15.75" customHeight="1" x14ac:dyDescent="0.2">
      <c r="A8" s="43" t="s">
        <v>51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</row>
    <row r="10" spans="1:40" ht="16.5" customHeight="1" x14ac:dyDescent="0.2">
      <c r="A10" s="37" t="s">
        <v>194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</row>
    <row r="11" spans="1:40" ht="1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9"/>
      <c r="O11" s="9"/>
      <c r="P11" s="9"/>
      <c r="Q11" s="9"/>
      <c r="R11" s="9"/>
      <c r="S11" s="9"/>
      <c r="T11" s="9"/>
      <c r="U11" s="9"/>
      <c r="V11" s="26"/>
      <c r="W11" s="26"/>
      <c r="X11" s="26"/>
      <c r="Y11" s="26"/>
      <c r="Z11" s="26"/>
      <c r="AA11" s="26"/>
    </row>
    <row r="12" spans="1:40" s="8" customFormat="1" ht="43.5" customHeight="1" x14ac:dyDescent="0.3">
      <c r="A12" s="38" t="s">
        <v>195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8" customFormat="1" ht="15.75" customHeight="1" x14ac:dyDescent="0.25">
      <c r="A13" s="39" t="s">
        <v>101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8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0" customFormat="1" ht="24" customHeight="1" x14ac:dyDescent="0.25">
      <c r="A15" s="36" t="s">
        <v>33</v>
      </c>
      <c r="B15" s="36" t="s">
        <v>2</v>
      </c>
      <c r="C15" s="36" t="s">
        <v>1</v>
      </c>
      <c r="D15" s="36" t="s">
        <v>32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40" ht="80.25" customHeight="1" x14ac:dyDescent="0.2">
      <c r="A16" s="36"/>
      <c r="B16" s="36"/>
      <c r="C16" s="36"/>
      <c r="D16" s="36" t="s">
        <v>8</v>
      </c>
      <c r="E16" s="36"/>
      <c r="F16" s="36"/>
      <c r="G16" s="36"/>
      <c r="H16" s="41" t="s">
        <v>9</v>
      </c>
      <c r="I16" s="42"/>
      <c r="J16" s="42"/>
      <c r="K16" s="42"/>
      <c r="L16" s="42"/>
      <c r="M16" s="42"/>
      <c r="N16" s="36" t="s">
        <v>6</v>
      </c>
      <c r="O16" s="36"/>
      <c r="P16" s="36" t="s">
        <v>7</v>
      </c>
      <c r="Q16" s="36"/>
      <c r="R16" s="36" t="s">
        <v>3</v>
      </c>
      <c r="S16" s="36"/>
      <c r="T16" s="36"/>
      <c r="U16" s="36"/>
      <c r="V16" s="36" t="s">
        <v>4</v>
      </c>
      <c r="W16" s="36"/>
      <c r="X16" s="36"/>
      <c r="Y16" s="36"/>
      <c r="Z16" s="36" t="s">
        <v>5</v>
      </c>
      <c r="AA16" s="36"/>
    </row>
    <row r="17" spans="1:30" s="11" customFormat="1" ht="186.75" customHeight="1" x14ac:dyDescent="0.2">
      <c r="A17" s="36"/>
      <c r="B17" s="36"/>
      <c r="C17" s="36"/>
      <c r="D17" s="32" t="s">
        <v>87</v>
      </c>
      <c r="E17" s="32"/>
      <c r="F17" s="34" t="s">
        <v>88</v>
      </c>
      <c r="G17" s="35"/>
      <c r="H17" s="32" t="s">
        <v>89</v>
      </c>
      <c r="I17" s="32"/>
      <c r="J17" s="32" t="s">
        <v>90</v>
      </c>
      <c r="K17" s="32"/>
      <c r="L17" s="32" t="s">
        <v>91</v>
      </c>
      <c r="M17" s="32"/>
      <c r="N17" s="32" t="s">
        <v>93</v>
      </c>
      <c r="O17" s="32"/>
      <c r="P17" s="32" t="s">
        <v>94</v>
      </c>
      <c r="Q17" s="32"/>
      <c r="R17" s="33" t="s">
        <v>95</v>
      </c>
      <c r="S17" s="33"/>
      <c r="T17" s="33" t="s">
        <v>96</v>
      </c>
      <c r="U17" s="33"/>
      <c r="V17" s="31" t="s">
        <v>97</v>
      </c>
      <c r="W17" s="31"/>
      <c r="X17" s="31" t="s">
        <v>98</v>
      </c>
      <c r="Y17" s="31"/>
      <c r="Z17" s="31" t="s">
        <v>99</v>
      </c>
      <c r="AA17" s="31"/>
    </row>
    <row r="18" spans="1:30" ht="87" customHeight="1" x14ac:dyDescent="0.2">
      <c r="A18" s="36"/>
      <c r="B18" s="36"/>
      <c r="C18" s="36"/>
      <c r="D18" s="4" t="s">
        <v>100</v>
      </c>
      <c r="E18" s="4" t="s">
        <v>192</v>
      </c>
      <c r="F18" s="4" t="s">
        <v>100</v>
      </c>
      <c r="G18" s="4" t="s">
        <v>192</v>
      </c>
      <c r="H18" s="4" t="s">
        <v>100</v>
      </c>
      <c r="I18" s="4" t="s">
        <v>192</v>
      </c>
      <c r="J18" s="4" t="s">
        <v>100</v>
      </c>
      <c r="K18" s="4" t="s">
        <v>192</v>
      </c>
      <c r="L18" s="4" t="s">
        <v>100</v>
      </c>
      <c r="M18" s="4" t="s">
        <v>192</v>
      </c>
      <c r="N18" s="4" t="s">
        <v>100</v>
      </c>
      <c r="O18" s="4" t="s">
        <v>192</v>
      </c>
      <c r="P18" s="4" t="s">
        <v>100</v>
      </c>
      <c r="Q18" s="4" t="s">
        <v>192</v>
      </c>
      <c r="R18" s="4" t="s">
        <v>100</v>
      </c>
      <c r="S18" s="4" t="s">
        <v>192</v>
      </c>
      <c r="T18" s="4" t="s">
        <v>100</v>
      </c>
      <c r="U18" s="4" t="s">
        <v>192</v>
      </c>
      <c r="V18" s="4" t="s">
        <v>100</v>
      </c>
      <c r="W18" s="4" t="s">
        <v>192</v>
      </c>
      <c r="X18" s="4" t="s">
        <v>100</v>
      </c>
      <c r="Y18" s="4" t="s">
        <v>192</v>
      </c>
      <c r="Z18" s="4" t="s">
        <v>100</v>
      </c>
      <c r="AA18" s="4" t="s">
        <v>192</v>
      </c>
    </row>
    <row r="19" spans="1:30" s="15" customFormat="1" ht="15.75" x14ac:dyDescent="0.25">
      <c r="A19" s="12">
        <v>1</v>
      </c>
      <c r="B19" s="13">
        <v>2</v>
      </c>
      <c r="C19" s="12">
        <v>3</v>
      </c>
      <c r="D19" s="14" t="s">
        <v>14</v>
      </c>
      <c r="E19" s="14" t="s">
        <v>15</v>
      </c>
      <c r="F19" s="14" t="s">
        <v>16</v>
      </c>
      <c r="G19" s="14" t="s">
        <v>25</v>
      </c>
      <c r="H19" s="14" t="s">
        <v>10</v>
      </c>
      <c r="I19" s="14" t="s">
        <v>11</v>
      </c>
      <c r="J19" s="14" t="s">
        <v>17</v>
      </c>
      <c r="K19" s="14" t="s">
        <v>18</v>
      </c>
      <c r="L19" s="14" t="s">
        <v>35</v>
      </c>
      <c r="M19" s="14" t="s">
        <v>92</v>
      </c>
      <c r="N19" s="14" t="s">
        <v>12</v>
      </c>
      <c r="O19" s="14" t="s">
        <v>13</v>
      </c>
      <c r="P19" s="14" t="s">
        <v>19</v>
      </c>
      <c r="Q19" s="14" t="s">
        <v>20</v>
      </c>
      <c r="R19" s="14" t="s">
        <v>21</v>
      </c>
      <c r="S19" s="14" t="s">
        <v>22</v>
      </c>
      <c r="T19" s="14" t="s">
        <v>23</v>
      </c>
      <c r="U19" s="14" t="s">
        <v>24</v>
      </c>
      <c r="V19" s="14" t="s">
        <v>26</v>
      </c>
      <c r="W19" s="14" t="s">
        <v>27</v>
      </c>
      <c r="X19" s="14" t="s">
        <v>28</v>
      </c>
      <c r="Y19" s="14" t="s">
        <v>29</v>
      </c>
      <c r="Z19" s="14" t="s">
        <v>30</v>
      </c>
      <c r="AA19" s="14" t="s">
        <v>31</v>
      </c>
    </row>
    <row r="20" spans="1:30" s="15" customFormat="1" ht="31.5" x14ac:dyDescent="0.25">
      <c r="A20" s="14" t="s">
        <v>53</v>
      </c>
      <c r="B20" s="20" t="s">
        <v>52</v>
      </c>
      <c r="C20" s="21" t="s">
        <v>136</v>
      </c>
      <c r="D20" s="16">
        <f>SUM(D21:D26)</f>
        <v>0</v>
      </c>
      <c r="E20" s="16">
        <f t="shared" ref="E20:AA20" si="0">SUM(E21:E26)</f>
        <v>0</v>
      </c>
      <c r="F20" s="16">
        <f t="shared" si="0"/>
        <v>20</v>
      </c>
      <c r="G20" s="16">
        <f t="shared" si="0"/>
        <v>20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ref="T20:W20" si="1">T21+T22+T23+T24+T25+T26</f>
        <v>0.31660823999999999</v>
      </c>
      <c r="U20" s="16">
        <f t="shared" si="1"/>
        <v>0.31660823999999999</v>
      </c>
      <c r="V20" s="16">
        <f t="shared" si="1"/>
        <v>1.9</v>
      </c>
      <c r="W20" s="16">
        <f t="shared" si="1"/>
        <v>2.11</v>
      </c>
      <c r="X20" s="29">
        <f>X21+X22+X23+X24+X25+X26</f>
        <v>761.28973599999995</v>
      </c>
      <c r="Y20" s="29">
        <f>Y21+Y22+Y23+Y24+Y25+Y26</f>
        <v>733.44</v>
      </c>
      <c r="Z20" s="16">
        <f t="shared" si="0"/>
        <v>0</v>
      </c>
      <c r="AA20" s="16">
        <f t="shared" si="0"/>
        <v>0</v>
      </c>
      <c r="AD20" s="18"/>
    </row>
    <row r="21" spans="1:30" ht="15.75" x14ac:dyDescent="0.25">
      <c r="A21" s="13">
        <v>0.1</v>
      </c>
      <c r="B21" s="19" t="s">
        <v>54</v>
      </c>
      <c r="C21" s="13" t="s">
        <v>86</v>
      </c>
      <c r="D21" s="3">
        <f>D28</f>
        <v>0</v>
      </c>
      <c r="E21" s="3">
        <f t="shared" ref="E21:AA21" si="2">E28</f>
        <v>0</v>
      </c>
      <c r="F21" s="3">
        <f t="shared" si="2"/>
        <v>20</v>
      </c>
      <c r="G21" s="3">
        <f t="shared" si="2"/>
        <v>20</v>
      </c>
      <c r="H21" s="3">
        <f t="shared" si="2"/>
        <v>0</v>
      </c>
      <c r="I21" s="3">
        <f t="shared" si="2"/>
        <v>0</v>
      </c>
      <c r="J21" s="3">
        <f t="shared" si="2"/>
        <v>0</v>
      </c>
      <c r="K21" s="3">
        <f t="shared" si="2"/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">
        <f t="shared" si="2"/>
        <v>0</v>
      </c>
      <c r="R21" s="3">
        <f t="shared" si="2"/>
        <v>0</v>
      </c>
      <c r="S21" s="3">
        <f t="shared" si="2"/>
        <v>0</v>
      </c>
      <c r="T21" s="3">
        <f>T28</f>
        <v>0</v>
      </c>
      <c r="U21" s="3">
        <f t="shared" si="2"/>
        <v>0</v>
      </c>
      <c r="V21" s="3">
        <f>V28</f>
        <v>0</v>
      </c>
      <c r="W21" s="3">
        <f t="shared" si="2"/>
        <v>0</v>
      </c>
      <c r="X21" s="3">
        <f t="shared" ref="X21:Y21" si="3">X28</f>
        <v>138.81474</v>
      </c>
      <c r="Y21" s="3">
        <f t="shared" si="3"/>
        <v>137.85000000000002</v>
      </c>
      <c r="Z21" s="3">
        <f t="shared" si="2"/>
        <v>0</v>
      </c>
      <c r="AA21" s="3">
        <f t="shared" si="2"/>
        <v>0</v>
      </c>
    </row>
    <row r="22" spans="1:30" ht="31.5" x14ac:dyDescent="0.25">
      <c r="A22" s="13">
        <v>0.2</v>
      </c>
      <c r="B22" s="19" t="s">
        <v>55</v>
      </c>
      <c r="C22" s="13" t="s">
        <v>86</v>
      </c>
      <c r="D22" s="3">
        <f>D38</f>
        <v>0</v>
      </c>
      <c r="E22" s="3">
        <f t="shared" ref="E22:AA22" si="4">E38</f>
        <v>0</v>
      </c>
      <c r="F22" s="3">
        <f t="shared" si="4"/>
        <v>0</v>
      </c>
      <c r="G22" s="3">
        <f t="shared" si="4"/>
        <v>0</v>
      </c>
      <c r="H22" s="3">
        <f t="shared" si="4"/>
        <v>0</v>
      </c>
      <c r="I22" s="3">
        <f t="shared" si="4"/>
        <v>0</v>
      </c>
      <c r="J22" s="3">
        <f t="shared" si="4"/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  <c r="Q22" s="3">
        <f t="shared" si="4"/>
        <v>0</v>
      </c>
      <c r="R22" s="3">
        <f t="shared" si="4"/>
        <v>0</v>
      </c>
      <c r="S22" s="3">
        <f t="shared" si="4"/>
        <v>0</v>
      </c>
      <c r="T22" s="3">
        <f t="shared" si="4"/>
        <v>0</v>
      </c>
      <c r="U22" s="3">
        <f t="shared" si="4"/>
        <v>0</v>
      </c>
      <c r="V22" s="3">
        <v>0</v>
      </c>
      <c r="W22" s="3">
        <f t="shared" si="4"/>
        <v>0</v>
      </c>
      <c r="X22" s="3">
        <f>X38</f>
        <v>155.46</v>
      </c>
      <c r="Y22" s="3">
        <f>Y38</f>
        <v>150.99</v>
      </c>
      <c r="Z22" s="3">
        <f t="shared" si="4"/>
        <v>0</v>
      </c>
      <c r="AA22" s="3">
        <f t="shared" si="4"/>
        <v>0</v>
      </c>
    </row>
    <row r="23" spans="1:30" ht="67.5" customHeight="1" x14ac:dyDescent="0.25">
      <c r="A23" s="13">
        <v>0.3</v>
      </c>
      <c r="B23" s="19" t="s">
        <v>56</v>
      </c>
      <c r="C23" s="13" t="s">
        <v>86</v>
      </c>
      <c r="D23" s="3">
        <f t="shared" ref="D23:AA23" si="5">D63</f>
        <v>0</v>
      </c>
      <c r="E23" s="3">
        <f t="shared" si="5"/>
        <v>0</v>
      </c>
      <c r="F23" s="3">
        <f t="shared" si="5"/>
        <v>0</v>
      </c>
      <c r="G23" s="3">
        <f t="shared" si="5"/>
        <v>0</v>
      </c>
      <c r="H23" s="3">
        <f t="shared" si="5"/>
        <v>0</v>
      </c>
      <c r="I23" s="3">
        <f t="shared" si="5"/>
        <v>0</v>
      </c>
      <c r="J23" s="3">
        <f t="shared" si="5"/>
        <v>0</v>
      </c>
      <c r="K23" s="3">
        <f t="shared" si="5"/>
        <v>0</v>
      </c>
      <c r="L23" s="3">
        <f t="shared" si="5"/>
        <v>0</v>
      </c>
      <c r="M23" s="3">
        <f t="shared" si="5"/>
        <v>0</v>
      </c>
      <c r="N23" s="3">
        <f t="shared" si="5"/>
        <v>0</v>
      </c>
      <c r="O23" s="3">
        <f t="shared" si="5"/>
        <v>0</v>
      </c>
      <c r="P23" s="3">
        <f t="shared" si="5"/>
        <v>0</v>
      </c>
      <c r="Q23" s="3">
        <f t="shared" si="5"/>
        <v>0</v>
      </c>
      <c r="R23" s="3">
        <f t="shared" si="5"/>
        <v>0</v>
      </c>
      <c r="S23" s="3">
        <f t="shared" si="5"/>
        <v>0</v>
      </c>
      <c r="T23" s="3">
        <f>T63</f>
        <v>0.31660823999999999</v>
      </c>
      <c r="U23" s="3">
        <f t="shared" si="5"/>
        <v>0.31660823999999999</v>
      </c>
      <c r="V23" s="3">
        <f t="shared" si="5"/>
        <v>0</v>
      </c>
      <c r="W23" s="3">
        <f t="shared" si="5"/>
        <v>0</v>
      </c>
      <c r="X23" s="3">
        <f t="shared" si="5"/>
        <v>0</v>
      </c>
      <c r="Y23" s="3">
        <f t="shared" ref="Y23" si="6">Y63</f>
        <v>0</v>
      </c>
      <c r="Z23" s="3">
        <f t="shared" si="5"/>
        <v>0</v>
      </c>
      <c r="AA23" s="3">
        <f t="shared" si="5"/>
        <v>0</v>
      </c>
    </row>
    <row r="24" spans="1:30" ht="33" customHeight="1" x14ac:dyDescent="0.25">
      <c r="A24" s="13">
        <v>0.4</v>
      </c>
      <c r="B24" s="19" t="s">
        <v>57</v>
      </c>
      <c r="C24" s="13" t="s">
        <v>86</v>
      </c>
      <c r="D24" s="3">
        <f t="shared" ref="D24:AA24" si="7">D66</f>
        <v>0</v>
      </c>
      <c r="E24" s="3">
        <f t="shared" si="7"/>
        <v>0</v>
      </c>
      <c r="F24" s="3">
        <f t="shared" si="7"/>
        <v>0</v>
      </c>
      <c r="G24" s="3">
        <f t="shared" si="7"/>
        <v>0</v>
      </c>
      <c r="H24" s="3">
        <f t="shared" si="7"/>
        <v>0</v>
      </c>
      <c r="I24" s="3">
        <f t="shared" si="7"/>
        <v>0</v>
      </c>
      <c r="J24" s="3">
        <f t="shared" si="7"/>
        <v>0</v>
      </c>
      <c r="K24" s="3">
        <f t="shared" si="7"/>
        <v>0</v>
      </c>
      <c r="L24" s="3">
        <f t="shared" si="7"/>
        <v>0</v>
      </c>
      <c r="M24" s="3">
        <f t="shared" si="7"/>
        <v>0</v>
      </c>
      <c r="N24" s="3">
        <f t="shared" si="7"/>
        <v>0</v>
      </c>
      <c r="O24" s="3">
        <f t="shared" si="7"/>
        <v>0</v>
      </c>
      <c r="P24" s="3">
        <f t="shared" si="7"/>
        <v>0</v>
      </c>
      <c r="Q24" s="3">
        <f t="shared" si="7"/>
        <v>0</v>
      </c>
      <c r="R24" s="3">
        <f t="shared" si="7"/>
        <v>0</v>
      </c>
      <c r="S24" s="3">
        <f t="shared" si="7"/>
        <v>0</v>
      </c>
      <c r="T24" s="3">
        <f t="shared" si="7"/>
        <v>0</v>
      </c>
      <c r="U24" s="3">
        <f t="shared" si="7"/>
        <v>0</v>
      </c>
      <c r="V24" s="3">
        <v>0</v>
      </c>
      <c r="W24" s="3">
        <f t="shared" si="7"/>
        <v>0</v>
      </c>
      <c r="X24" s="3">
        <f t="shared" si="7"/>
        <v>229.63800000000001</v>
      </c>
      <c r="Y24" s="3">
        <f t="shared" ref="Y24" si="8">Y66</f>
        <v>211.58</v>
      </c>
      <c r="Z24" s="3">
        <f t="shared" si="7"/>
        <v>0</v>
      </c>
      <c r="AA24" s="3">
        <f t="shared" si="7"/>
        <v>0</v>
      </c>
    </row>
    <row r="25" spans="1:30" ht="47.25" x14ac:dyDescent="0.25">
      <c r="A25" s="13">
        <v>0.5</v>
      </c>
      <c r="B25" s="19" t="s">
        <v>58</v>
      </c>
      <c r="C25" s="13" t="s">
        <v>86</v>
      </c>
      <c r="D25" s="3">
        <f t="shared" ref="D25:X25" si="9">D70</f>
        <v>0</v>
      </c>
      <c r="E25" s="3">
        <f t="shared" si="9"/>
        <v>0</v>
      </c>
      <c r="F25" s="3">
        <f t="shared" si="9"/>
        <v>0</v>
      </c>
      <c r="G25" s="3">
        <f t="shared" si="9"/>
        <v>0</v>
      </c>
      <c r="H25" s="3">
        <f t="shared" si="9"/>
        <v>0</v>
      </c>
      <c r="I25" s="3">
        <f t="shared" si="9"/>
        <v>0</v>
      </c>
      <c r="J25" s="3">
        <f t="shared" si="9"/>
        <v>0</v>
      </c>
      <c r="K25" s="3">
        <f t="shared" si="9"/>
        <v>0</v>
      </c>
      <c r="L25" s="3">
        <f t="shared" si="9"/>
        <v>0</v>
      </c>
      <c r="M25" s="3">
        <f t="shared" si="9"/>
        <v>0</v>
      </c>
      <c r="N25" s="3">
        <f t="shared" si="9"/>
        <v>0</v>
      </c>
      <c r="O25" s="3">
        <f t="shared" si="9"/>
        <v>0</v>
      </c>
      <c r="P25" s="3">
        <f t="shared" si="9"/>
        <v>0</v>
      </c>
      <c r="Q25" s="3">
        <f t="shared" si="9"/>
        <v>0</v>
      </c>
      <c r="R25" s="3">
        <f t="shared" si="9"/>
        <v>0</v>
      </c>
      <c r="S25" s="3">
        <f t="shared" si="9"/>
        <v>0</v>
      </c>
      <c r="T25" s="3">
        <f t="shared" si="9"/>
        <v>0</v>
      </c>
      <c r="U25" s="3">
        <f t="shared" si="9"/>
        <v>0</v>
      </c>
      <c r="V25" s="3">
        <f t="shared" si="9"/>
        <v>0</v>
      </c>
      <c r="W25" s="3">
        <f t="shared" si="9"/>
        <v>0</v>
      </c>
      <c r="X25" s="3">
        <f t="shared" si="9"/>
        <v>0</v>
      </c>
      <c r="Y25" s="3">
        <f t="shared" ref="Y25" si="10">Y70</f>
        <v>0</v>
      </c>
      <c r="Z25" s="3">
        <f>Z70</f>
        <v>0</v>
      </c>
      <c r="AA25" s="3">
        <f>AA70</f>
        <v>0</v>
      </c>
    </row>
    <row r="26" spans="1:30" ht="31.5" x14ac:dyDescent="0.25">
      <c r="A26" s="13">
        <v>0.6</v>
      </c>
      <c r="B26" s="19" t="s">
        <v>59</v>
      </c>
      <c r="C26" s="13" t="s">
        <v>86</v>
      </c>
      <c r="D26" s="3">
        <f t="shared" ref="D26:U26" si="11">D71</f>
        <v>0</v>
      </c>
      <c r="E26" s="3">
        <f t="shared" si="11"/>
        <v>0</v>
      </c>
      <c r="F26" s="3">
        <f t="shared" si="11"/>
        <v>0</v>
      </c>
      <c r="G26" s="3">
        <f t="shared" si="11"/>
        <v>0</v>
      </c>
      <c r="H26" s="3">
        <f t="shared" si="11"/>
        <v>0</v>
      </c>
      <c r="I26" s="3">
        <f t="shared" si="11"/>
        <v>0</v>
      </c>
      <c r="J26" s="3">
        <f t="shared" si="11"/>
        <v>0</v>
      </c>
      <c r="K26" s="3">
        <f t="shared" si="11"/>
        <v>0</v>
      </c>
      <c r="L26" s="3">
        <f t="shared" si="11"/>
        <v>0</v>
      </c>
      <c r="M26" s="3">
        <f t="shared" si="11"/>
        <v>0</v>
      </c>
      <c r="N26" s="3">
        <f t="shared" si="11"/>
        <v>0</v>
      </c>
      <c r="O26" s="3">
        <f t="shared" si="11"/>
        <v>0</v>
      </c>
      <c r="P26" s="3">
        <f t="shared" si="11"/>
        <v>0</v>
      </c>
      <c r="Q26" s="3">
        <f t="shared" si="11"/>
        <v>0</v>
      </c>
      <c r="R26" s="3">
        <f t="shared" si="11"/>
        <v>0</v>
      </c>
      <c r="S26" s="3">
        <f t="shared" si="11"/>
        <v>0</v>
      </c>
      <c r="T26" s="3">
        <f t="shared" si="11"/>
        <v>0</v>
      </c>
      <c r="U26" s="3">
        <f t="shared" si="11"/>
        <v>0</v>
      </c>
      <c r="V26" s="3">
        <f>V71</f>
        <v>1.9</v>
      </c>
      <c r="W26" s="3">
        <f>W71</f>
        <v>2.11</v>
      </c>
      <c r="X26" s="3">
        <f>X71</f>
        <v>237.37699600000002</v>
      </c>
      <c r="Y26" s="3">
        <f>Y71</f>
        <v>233.02</v>
      </c>
      <c r="Z26" s="3">
        <v>0</v>
      </c>
      <c r="AA26" s="3">
        <v>0</v>
      </c>
    </row>
    <row r="27" spans="1:30" ht="24.75" customHeight="1" x14ac:dyDescent="0.25">
      <c r="A27" s="22">
        <v>1</v>
      </c>
      <c r="B27" s="20" t="s">
        <v>141</v>
      </c>
      <c r="C27" s="21" t="s">
        <v>136</v>
      </c>
      <c r="D27" s="16">
        <f t="shared" ref="D27:AA27" si="12">D28+D38+D63+D66+D70+D71</f>
        <v>0</v>
      </c>
      <c r="E27" s="16">
        <f t="shared" si="12"/>
        <v>0</v>
      </c>
      <c r="F27" s="16">
        <f t="shared" si="12"/>
        <v>20</v>
      </c>
      <c r="G27" s="16">
        <f t="shared" si="12"/>
        <v>20</v>
      </c>
      <c r="H27" s="16">
        <f t="shared" si="12"/>
        <v>0</v>
      </c>
      <c r="I27" s="16">
        <f t="shared" si="12"/>
        <v>0</v>
      </c>
      <c r="J27" s="16">
        <f t="shared" si="12"/>
        <v>0</v>
      </c>
      <c r="K27" s="16">
        <f t="shared" si="12"/>
        <v>0</v>
      </c>
      <c r="L27" s="16">
        <f t="shared" si="12"/>
        <v>0</v>
      </c>
      <c r="M27" s="16">
        <f t="shared" si="12"/>
        <v>0</v>
      </c>
      <c r="N27" s="16">
        <f t="shared" si="12"/>
        <v>0</v>
      </c>
      <c r="O27" s="16">
        <f t="shared" si="12"/>
        <v>0</v>
      </c>
      <c r="P27" s="16">
        <f t="shared" si="12"/>
        <v>0</v>
      </c>
      <c r="Q27" s="16">
        <f t="shared" si="12"/>
        <v>0</v>
      </c>
      <c r="R27" s="16">
        <f t="shared" si="12"/>
        <v>0</v>
      </c>
      <c r="S27" s="16">
        <f t="shared" si="12"/>
        <v>0</v>
      </c>
      <c r="T27" s="16">
        <f t="shared" si="12"/>
        <v>0.31660823999999999</v>
      </c>
      <c r="U27" s="16">
        <f t="shared" si="12"/>
        <v>0.31660823999999999</v>
      </c>
      <c r="V27" s="16">
        <f t="shared" si="12"/>
        <v>1.9</v>
      </c>
      <c r="W27" s="16">
        <f t="shared" si="12"/>
        <v>2.11</v>
      </c>
      <c r="X27" s="29">
        <f t="shared" si="12"/>
        <v>761.28973599999995</v>
      </c>
      <c r="Y27" s="29">
        <f t="shared" si="12"/>
        <v>733.44</v>
      </c>
      <c r="Z27" s="16">
        <f t="shared" si="12"/>
        <v>0</v>
      </c>
      <c r="AA27" s="16">
        <f t="shared" si="12"/>
        <v>0</v>
      </c>
    </row>
    <row r="28" spans="1:30" ht="31.5" x14ac:dyDescent="0.25">
      <c r="A28" s="22">
        <v>1.1000000000000001</v>
      </c>
      <c r="B28" s="19" t="s">
        <v>60</v>
      </c>
      <c r="C28" s="13" t="s">
        <v>86</v>
      </c>
      <c r="D28" s="3">
        <f t="shared" ref="D28:E28" si="13">+D29+D30+D31+D32</f>
        <v>0</v>
      </c>
      <c r="E28" s="3">
        <f t="shared" si="13"/>
        <v>0</v>
      </c>
      <c r="F28" s="3">
        <f t="shared" ref="F28:AA28" si="14">+F29+F30+F31+F32</f>
        <v>20</v>
      </c>
      <c r="G28" s="3">
        <f t="shared" si="14"/>
        <v>20</v>
      </c>
      <c r="H28" s="3">
        <f t="shared" si="14"/>
        <v>0</v>
      </c>
      <c r="I28" s="3">
        <f t="shared" si="14"/>
        <v>0</v>
      </c>
      <c r="J28" s="3">
        <f t="shared" si="14"/>
        <v>0</v>
      </c>
      <c r="K28" s="3">
        <f t="shared" si="14"/>
        <v>0</v>
      </c>
      <c r="L28" s="3">
        <f t="shared" si="14"/>
        <v>0</v>
      </c>
      <c r="M28" s="3">
        <f t="shared" si="14"/>
        <v>0</v>
      </c>
      <c r="N28" s="3">
        <f t="shared" si="14"/>
        <v>0</v>
      </c>
      <c r="O28" s="3">
        <f t="shared" si="14"/>
        <v>0</v>
      </c>
      <c r="P28" s="3">
        <f t="shared" si="14"/>
        <v>0</v>
      </c>
      <c r="Q28" s="3">
        <f t="shared" si="14"/>
        <v>0</v>
      </c>
      <c r="R28" s="3">
        <f t="shared" si="14"/>
        <v>0</v>
      </c>
      <c r="S28" s="3">
        <f t="shared" si="14"/>
        <v>0</v>
      </c>
      <c r="T28" s="3">
        <f t="shared" si="14"/>
        <v>0</v>
      </c>
      <c r="U28" s="3">
        <f t="shared" si="14"/>
        <v>0</v>
      </c>
      <c r="V28" s="3">
        <f t="shared" si="14"/>
        <v>0</v>
      </c>
      <c r="W28" s="3">
        <f t="shared" si="14"/>
        <v>0</v>
      </c>
      <c r="X28" s="3">
        <f t="shared" si="14"/>
        <v>138.81474</v>
      </c>
      <c r="Y28" s="3">
        <f t="shared" si="14"/>
        <v>137.85000000000002</v>
      </c>
      <c r="Z28" s="3">
        <f t="shared" si="14"/>
        <v>0</v>
      </c>
      <c r="AA28" s="3">
        <f t="shared" si="14"/>
        <v>0</v>
      </c>
    </row>
    <row r="29" spans="1:30" ht="47.25" x14ac:dyDescent="0.25">
      <c r="A29" s="23" t="s">
        <v>37</v>
      </c>
      <c r="B29" s="19" t="s">
        <v>61</v>
      </c>
      <c r="C29" s="13" t="s">
        <v>86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</row>
    <row r="30" spans="1:30" ht="47.25" x14ac:dyDescent="0.25">
      <c r="A30" s="24" t="s">
        <v>38</v>
      </c>
      <c r="B30" s="19" t="s">
        <v>62</v>
      </c>
      <c r="C30" s="13" t="s">
        <v>86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</row>
    <row r="31" spans="1:30" ht="63" x14ac:dyDescent="0.25">
      <c r="A31" s="24" t="s">
        <v>39</v>
      </c>
      <c r="B31" s="19" t="s">
        <v>63</v>
      </c>
      <c r="C31" s="13" t="s">
        <v>86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</row>
    <row r="32" spans="1:30" ht="96.75" customHeight="1" x14ac:dyDescent="0.25">
      <c r="A32" s="24" t="s">
        <v>40</v>
      </c>
      <c r="B32" s="19" t="s">
        <v>64</v>
      </c>
      <c r="C32" s="13" t="s">
        <v>86</v>
      </c>
      <c r="D32" s="3">
        <f>D33</f>
        <v>0</v>
      </c>
      <c r="E32" s="3">
        <f t="shared" ref="E32:AA32" si="15">E33</f>
        <v>0</v>
      </c>
      <c r="F32" s="3">
        <f t="shared" si="15"/>
        <v>20</v>
      </c>
      <c r="G32" s="3">
        <f t="shared" si="15"/>
        <v>20</v>
      </c>
      <c r="H32" s="3">
        <f t="shared" si="15"/>
        <v>0</v>
      </c>
      <c r="I32" s="3">
        <f t="shared" si="15"/>
        <v>0</v>
      </c>
      <c r="J32" s="3">
        <f t="shared" si="15"/>
        <v>0</v>
      </c>
      <c r="K32" s="3">
        <f t="shared" si="15"/>
        <v>0</v>
      </c>
      <c r="L32" s="3">
        <f t="shared" si="15"/>
        <v>0</v>
      </c>
      <c r="M32" s="3">
        <f t="shared" si="15"/>
        <v>0</v>
      </c>
      <c r="N32" s="3">
        <f t="shared" si="15"/>
        <v>0</v>
      </c>
      <c r="O32" s="3">
        <f t="shared" si="15"/>
        <v>0</v>
      </c>
      <c r="P32" s="3">
        <f t="shared" si="15"/>
        <v>0</v>
      </c>
      <c r="Q32" s="3">
        <f t="shared" si="15"/>
        <v>0</v>
      </c>
      <c r="R32" s="3">
        <f t="shared" si="15"/>
        <v>0</v>
      </c>
      <c r="S32" s="3">
        <f t="shared" si="15"/>
        <v>0</v>
      </c>
      <c r="T32" s="3">
        <f t="shared" si="15"/>
        <v>0</v>
      </c>
      <c r="U32" s="3">
        <f t="shared" si="15"/>
        <v>0</v>
      </c>
      <c r="V32" s="3">
        <f t="shared" si="15"/>
        <v>0</v>
      </c>
      <c r="W32" s="3">
        <f t="shared" si="15"/>
        <v>0</v>
      </c>
      <c r="X32" s="3">
        <f t="shared" si="15"/>
        <v>138.81474</v>
      </c>
      <c r="Y32" s="3">
        <f t="shared" si="15"/>
        <v>137.85000000000002</v>
      </c>
      <c r="Z32" s="3">
        <f t="shared" si="15"/>
        <v>0</v>
      </c>
      <c r="AA32" s="3">
        <f t="shared" si="15"/>
        <v>0</v>
      </c>
    </row>
    <row r="33" spans="1:27" ht="78.75" x14ac:dyDescent="0.25">
      <c r="A33" s="14" t="s">
        <v>44</v>
      </c>
      <c r="B33" s="19" t="s">
        <v>65</v>
      </c>
      <c r="C33" s="13" t="s">
        <v>86</v>
      </c>
      <c r="D33" s="3">
        <f t="shared" ref="D33:W33" si="16">SUM(D34:D37)</f>
        <v>0</v>
      </c>
      <c r="E33" s="3">
        <f t="shared" si="16"/>
        <v>0</v>
      </c>
      <c r="F33" s="3">
        <f t="shared" si="16"/>
        <v>20</v>
      </c>
      <c r="G33" s="3">
        <f t="shared" si="16"/>
        <v>20</v>
      </c>
      <c r="H33" s="3">
        <f t="shared" si="16"/>
        <v>0</v>
      </c>
      <c r="I33" s="3">
        <f t="shared" si="16"/>
        <v>0</v>
      </c>
      <c r="J33" s="3">
        <f t="shared" si="16"/>
        <v>0</v>
      </c>
      <c r="K33" s="3">
        <f t="shared" si="16"/>
        <v>0</v>
      </c>
      <c r="L33" s="3">
        <f t="shared" si="16"/>
        <v>0</v>
      </c>
      <c r="M33" s="3">
        <f t="shared" si="16"/>
        <v>0</v>
      </c>
      <c r="N33" s="3">
        <f t="shared" si="16"/>
        <v>0</v>
      </c>
      <c r="O33" s="3">
        <f t="shared" si="16"/>
        <v>0</v>
      </c>
      <c r="P33" s="3">
        <f t="shared" si="16"/>
        <v>0</v>
      </c>
      <c r="Q33" s="3">
        <f t="shared" si="16"/>
        <v>0</v>
      </c>
      <c r="R33" s="3">
        <f t="shared" si="16"/>
        <v>0</v>
      </c>
      <c r="S33" s="3">
        <f t="shared" si="16"/>
        <v>0</v>
      </c>
      <c r="T33" s="3">
        <f t="shared" si="16"/>
        <v>0</v>
      </c>
      <c r="U33" s="3">
        <f t="shared" si="16"/>
        <v>0</v>
      </c>
      <c r="V33" s="3">
        <f t="shared" si="16"/>
        <v>0</v>
      </c>
      <c r="W33" s="3">
        <f t="shared" si="16"/>
        <v>0</v>
      </c>
      <c r="X33" s="3">
        <f>SUM(X34:X37)</f>
        <v>138.81474</v>
      </c>
      <c r="Y33" s="3">
        <f>SUM(Y34:Y37)</f>
        <v>137.85000000000002</v>
      </c>
      <c r="Z33" s="3">
        <f t="shared" ref="Z33:AA33" si="17">SUM(Z34:Z37)</f>
        <v>0</v>
      </c>
      <c r="AA33" s="3">
        <f t="shared" si="17"/>
        <v>0</v>
      </c>
    </row>
    <row r="34" spans="1:27" ht="31.5" x14ac:dyDescent="0.25">
      <c r="A34" s="14" t="s">
        <v>143</v>
      </c>
      <c r="B34" s="19" t="s">
        <v>170</v>
      </c>
      <c r="C34" s="13" t="s">
        <v>171</v>
      </c>
      <c r="D34" s="3">
        <v>0</v>
      </c>
      <c r="E34" s="3">
        <v>0</v>
      </c>
      <c r="F34" s="3">
        <v>19.8</v>
      </c>
      <c r="G34" s="3">
        <v>19.8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76.150000000000006</v>
      </c>
      <c r="Y34" s="30">
        <v>76.150000000000006</v>
      </c>
      <c r="Z34" s="3">
        <v>0</v>
      </c>
      <c r="AA34" s="3">
        <v>0</v>
      </c>
    </row>
    <row r="35" spans="1:27" ht="47.25" x14ac:dyDescent="0.25">
      <c r="A35" s="14" t="s">
        <v>152</v>
      </c>
      <c r="B35" s="19" t="s">
        <v>153</v>
      </c>
      <c r="C35" s="13" t="s">
        <v>154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22.38</v>
      </c>
      <c r="Y35" s="30">
        <v>22.18</v>
      </c>
      <c r="Z35" s="3">
        <v>0</v>
      </c>
      <c r="AA35" s="3">
        <v>0</v>
      </c>
    </row>
    <row r="36" spans="1:27" ht="47.25" x14ac:dyDescent="0.25">
      <c r="A36" s="14" t="s">
        <v>172</v>
      </c>
      <c r="B36" s="19" t="s">
        <v>155</v>
      </c>
      <c r="C36" s="13" t="s">
        <v>156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37.03</v>
      </c>
      <c r="Y36" s="30">
        <v>36.78</v>
      </c>
      <c r="Z36" s="3">
        <v>0</v>
      </c>
      <c r="AA36" s="3">
        <v>0</v>
      </c>
    </row>
    <row r="37" spans="1:27" ht="47.25" x14ac:dyDescent="0.25">
      <c r="A37" s="14" t="s">
        <v>176</v>
      </c>
      <c r="B37" s="19" t="s">
        <v>187</v>
      </c>
      <c r="C37" s="13" t="s">
        <v>177</v>
      </c>
      <c r="D37" s="3">
        <v>0</v>
      </c>
      <c r="E37" s="3">
        <v>0</v>
      </c>
      <c r="F37" s="3">
        <v>0.2</v>
      </c>
      <c r="G37" s="3">
        <v>0.2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0">
        <v>3.25474</v>
      </c>
      <c r="Y37" s="30">
        <v>2.74</v>
      </c>
      <c r="Z37" s="3">
        <v>0</v>
      </c>
      <c r="AA37" s="3">
        <v>0</v>
      </c>
    </row>
    <row r="38" spans="1:27" ht="47.25" x14ac:dyDescent="0.25">
      <c r="A38" s="24" t="s">
        <v>36</v>
      </c>
      <c r="B38" s="19" t="s">
        <v>66</v>
      </c>
      <c r="C38" s="13" t="s">
        <v>86</v>
      </c>
      <c r="D38" s="3">
        <f>D40+D41+D47+D51+D59+D61</f>
        <v>0</v>
      </c>
      <c r="E38" s="3">
        <f>E40+E41+E47+E51+E59+E61</f>
        <v>0</v>
      </c>
      <c r="F38" s="3">
        <f t="shared" ref="F38:W38" si="18">+F39+F46+F52+F58</f>
        <v>0</v>
      </c>
      <c r="G38" s="3">
        <f t="shared" si="18"/>
        <v>0</v>
      </c>
      <c r="H38" s="3">
        <f t="shared" si="18"/>
        <v>0</v>
      </c>
      <c r="I38" s="3">
        <f t="shared" si="18"/>
        <v>0</v>
      </c>
      <c r="J38" s="3">
        <f t="shared" si="18"/>
        <v>0</v>
      </c>
      <c r="K38" s="3">
        <f t="shared" si="18"/>
        <v>0</v>
      </c>
      <c r="L38" s="3">
        <f t="shared" si="18"/>
        <v>0</v>
      </c>
      <c r="M38" s="3">
        <f t="shared" si="18"/>
        <v>0</v>
      </c>
      <c r="N38" s="3">
        <f t="shared" si="18"/>
        <v>0</v>
      </c>
      <c r="O38" s="3">
        <f t="shared" si="18"/>
        <v>0</v>
      </c>
      <c r="P38" s="3">
        <f t="shared" si="18"/>
        <v>0</v>
      </c>
      <c r="Q38" s="3">
        <f t="shared" si="18"/>
        <v>0</v>
      </c>
      <c r="R38" s="3">
        <f t="shared" si="18"/>
        <v>0</v>
      </c>
      <c r="S38" s="3">
        <f t="shared" si="18"/>
        <v>0</v>
      </c>
      <c r="T38" s="3">
        <f t="shared" si="18"/>
        <v>0</v>
      </c>
      <c r="U38" s="3">
        <f t="shared" si="18"/>
        <v>0</v>
      </c>
      <c r="V38" s="3">
        <f t="shared" si="18"/>
        <v>0</v>
      </c>
      <c r="W38" s="3">
        <f t="shared" si="18"/>
        <v>0</v>
      </c>
      <c r="X38" s="3">
        <f>X39+X46+X52+X58</f>
        <v>155.46</v>
      </c>
      <c r="Y38" s="3">
        <f>Y39+Y46+Y52+Y58</f>
        <v>150.99</v>
      </c>
      <c r="Z38" s="3">
        <f>+Z39+Z46+Z52+Z58</f>
        <v>0</v>
      </c>
      <c r="AA38" s="3">
        <f>+AA39+AA46+AA52+AA58</f>
        <v>0</v>
      </c>
    </row>
    <row r="39" spans="1:27" ht="78.75" x14ac:dyDescent="0.25">
      <c r="A39" s="14" t="s">
        <v>41</v>
      </c>
      <c r="B39" s="19" t="s">
        <v>67</v>
      </c>
      <c r="C39" s="13" t="s">
        <v>86</v>
      </c>
      <c r="D39" s="3">
        <f>+D40+D41</f>
        <v>0</v>
      </c>
      <c r="E39" s="3">
        <v>0</v>
      </c>
      <c r="F39" s="3">
        <f>+F40+F41</f>
        <v>0</v>
      </c>
      <c r="G39" s="3">
        <f t="shared" ref="G39:AA39" si="19">+G40+G41</f>
        <v>0</v>
      </c>
      <c r="H39" s="3">
        <f t="shared" si="19"/>
        <v>0</v>
      </c>
      <c r="I39" s="3">
        <f t="shared" si="19"/>
        <v>0</v>
      </c>
      <c r="J39" s="3">
        <f t="shared" si="19"/>
        <v>0</v>
      </c>
      <c r="K39" s="3">
        <f t="shared" si="19"/>
        <v>0</v>
      </c>
      <c r="L39" s="3">
        <f t="shared" si="19"/>
        <v>0</v>
      </c>
      <c r="M39" s="3">
        <f t="shared" si="19"/>
        <v>0</v>
      </c>
      <c r="N39" s="3">
        <f t="shared" si="19"/>
        <v>0</v>
      </c>
      <c r="O39" s="3">
        <f t="shared" si="19"/>
        <v>0</v>
      </c>
      <c r="P39" s="3">
        <f t="shared" si="19"/>
        <v>0</v>
      </c>
      <c r="Q39" s="3">
        <f t="shared" si="19"/>
        <v>0</v>
      </c>
      <c r="R39" s="3">
        <f t="shared" si="19"/>
        <v>0</v>
      </c>
      <c r="S39" s="3">
        <f t="shared" si="19"/>
        <v>0</v>
      </c>
      <c r="T39" s="3">
        <f t="shared" si="19"/>
        <v>0</v>
      </c>
      <c r="U39" s="3">
        <f t="shared" si="19"/>
        <v>0</v>
      </c>
      <c r="V39" s="3">
        <f t="shared" si="19"/>
        <v>0</v>
      </c>
      <c r="W39" s="3">
        <f t="shared" si="19"/>
        <v>0</v>
      </c>
      <c r="X39" s="3">
        <f>X40+X41</f>
        <v>18.12</v>
      </c>
      <c r="Y39" s="3">
        <f>Y40+Y41</f>
        <v>15.83</v>
      </c>
      <c r="Z39" s="3">
        <f t="shared" si="19"/>
        <v>0</v>
      </c>
      <c r="AA39" s="3">
        <f t="shared" si="19"/>
        <v>0</v>
      </c>
    </row>
    <row r="40" spans="1:27" ht="36" customHeight="1" x14ac:dyDescent="0.25">
      <c r="A40" s="14" t="s">
        <v>45</v>
      </c>
      <c r="B40" s="19" t="s">
        <v>68</v>
      </c>
      <c r="C40" s="13" t="s">
        <v>86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</row>
    <row r="41" spans="1:27" ht="63" x14ac:dyDescent="0.25">
      <c r="A41" s="14" t="s">
        <v>46</v>
      </c>
      <c r="B41" s="19" t="s">
        <v>69</v>
      </c>
      <c r="C41" s="13" t="s">
        <v>86</v>
      </c>
      <c r="D41" s="3">
        <f t="shared" ref="D41:W41" si="20">SUM(D42:D45)</f>
        <v>0</v>
      </c>
      <c r="E41" s="3">
        <f t="shared" si="20"/>
        <v>0</v>
      </c>
      <c r="F41" s="3">
        <f t="shared" si="20"/>
        <v>0</v>
      </c>
      <c r="G41" s="3">
        <f t="shared" si="20"/>
        <v>0</v>
      </c>
      <c r="H41" s="3">
        <f t="shared" si="20"/>
        <v>0</v>
      </c>
      <c r="I41" s="3">
        <f t="shared" si="20"/>
        <v>0</v>
      </c>
      <c r="J41" s="3">
        <f t="shared" si="20"/>
        <v>0</v>
      </c>
      <c r="K41" s="3">
        <f t="shared" si="20"/>
        <v>0</v>
      </c>
      <c r="L41" s="3">
        <f t="shared" si="20"/>
        <v>0</v>
      </c>
      <c r="M41" s="3">
        <f t="shared" si="20"/>
        <v>0</v>
      </c>
      <c r="N41" s="3">
        <f t="shared" si="20"/>
        <v>0</v>
      </c>
      <c r="O41" s="3">
        <f t="shared" si="20"/>
        <v>0</v>
      </c>
      <c r="P41" s="3">
        <f t="shared" si="20"/>
        <v>0</v>
      </c>
      <c r="Q41" s="3">
        <f t="shared" si="20"/>
        <v>0</v>
      </c>
      <c r="R41" s="3">
        <f t="shared" si="20"/>
        <v>0</v>
      </c>
      <c r="S41" s="3">
        <f t="shared" si="20"/>
        <v>0</v>
      </c>
      <c r="T41" s="3">
        <f t="shared" si="20"/>
        <v>0</v>
      </c>
      <c r="U41" s="3">
        <f t="shared" si="20"/>
        <v>0</v>
      </c>
      <c r="V41" s="3">
        <f t="shared" si="20"/>
        <v>0</v>
      </c>
      <c r="W41" s="3">
        <f t="shared" si="20"/>
        <v>0</v>
      </c>
      <c r="X41" s="3">
        <f>SUM(X42:X45)</f>
        <v>18.12</v>
      </c>
      <c r="Y41" s="3">
        <f>SUM(Y42:Y45)</f>
        <v>15.83</v>
      </c>
      <c r="Z41" s="3">
        <f>SUM(Z42:Z45)</f>
        <v>0</v>
      </c>
      <c r="AA41" s="3">
        <f>SUM(AA42:AA45)</f>
        <v>0</v>
      </c>
    </row>
    <row r="42" spans="1:27" ht="57" customHeight="1" x14ac:dyDescent="0.25">
      <c r="A42" s="14" t="s">
        <v>138</v>
      </c>
      <c r="B42" s="19" t="s">
        <v>186</v>
      </c>
      <c r="C42" s="13" t="s">
        <v>129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5.14</v>
      </c>
      <c r="Y42" s="3">
        <v>5.54</v>
      </c>
      <c r="Z42" s="3">
        <v>0</v>
      </c>
      <c r="AA42" s="3">
        <v>0</v>
      </c>
    </row>
    <row r="43" spans="1:27" ht="44.25" customHeight="1" x14ac:dyDescent="0.25">
      <c r="A43" s="14" t="s">
        <v>139</v>
      </c>
      <c r="B43" s="19" t="s">
        <v>111</v>
      </c>
      <c r="C43" s="13" t="s">
        <v>130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3.8</v>
      </c>
      <c r="Y43" s="3">
        <v>2.06</v>
      </c>
      <c r="Z43" s="3">
        <v>0</v>
      </c>
      <c r="AA43" s="3">
        <v>0</v>
      </c>
    </row>
    <row r="44" spans="1:27" ht="42.75" customHeight="1" x14ac:dyDescent="0.25">
      <c r="A44" s="14" t="s">
        <v>140</v>
      </c>
      <c r="B44" s="19" t="s">
        <v>161</v>
      </c>
      <c r="C44" s="13" t="s">
        <v>162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8.41</v>
      </c>
      <c r="Y44" s="3">
        <v>7.54</v>
      </c>
      <c r="Z44" s="3">
        <v>0</v>
      </c>
      <c r="AA44" s="3">
        <v>0</v>
      </c>
    </row>
    <row r="45" spans="1:27" ht="42" customHeight="1" x14ac:dyDescent="0.25">
      <c r="A45" s="14" t="s">
        <v>163</v>
      </c>
      <c r="B45" s="19" t="s">
        <v>134</v>
      </c>
      <c r="C45" s="13" t="s">
        <v>131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0.77</v>
      </c>
      <c r="Y45" s="3">
        <v>0.69</v>
      </c>
      <c r="Z45" s="3">
        <v>0</v>
      </c>
      <c r="AA45" s="3">
        <v>0</v>
      </c>
    </row>
    <row r="46" spans="1:27" ht="47.25" x14ac:dyDescent="0.25">
      <c r="A46" s="24" t="s">
        <v>42</v>
      </c>
      <c r="B46" s="19" t="s">
        <v>70</v>
      </c>
      <c r="C46" s="13" t="s">
        <v>86</v>
      </c>
      <c r="D46" s="3">
        <f t="shared" ref="D46:W46" si="21">+D47+D51</f>
        <v>0</v>
      </c>
      <c r="E46" s="3">
        <f t="shared" si="21"/>
        <v>0</v>
      </c>
      <c r="F46" s="3">
        <f t="shared" si="21"/>
        <v>0</v>
      </c>
      <c r="G46" s="3">
        <f t="shared" si="21"/>
        <v>0</v>
      </c>
      <c r="H46" s="3">
        <f t="shared" si="21"/>
        <v>0</v>
      </c>
      <c r="I46" s="3">
        <f t="shared" si="21"/>
        <v>0</v>
      </c>
      <c r="J46" s="3">
        <f t="shared" si="21"/>
        <v>0</v>
      </c>
      <c r="K46" s="3">
        <f t="shared" si="21"/>
        <v>0</v>
      </c>
      <c r="L46" s="3">
        <f t="shared" si="21"/>
        <v>0</v>
      </c>
      <c r="M46" s="3">
        <f t="shared" si="21"/>
        <v>0</v>
      </c>
      <c r="N46" s="3">
        <f t="shared" si="21"/>
        <v>0</v>
      </c>
      <c r="O46" s="3">
        <f t="shared" si="21"/>
        <v>0</v>
      </c>
      <c r="P46" s="3">
        <f t="shared" si="21"/>
        <v>0</v>
      </c>
      <c r="Q46" s="3">
        <f t="shared" si="21"/>
        <v>0</v>
      </c>
      <c r="R46" s="3">
        <f t="shared" si="21"/>
        <v>0</v>
      </c>
      <c r="S46" s="3">
        <f t="shared" si="21"/>
        <v>0</v>
      </c>
      <c r="T46" s="3">
        <f t="shared" si="21"/>
        <v>0</v>
      </c>
      <c r="U46" s="3">
        <f t="shared" si="21"/>
        <v>0</v>
      </c>
      <c r="V46" s="3">
        <f t="shared" si="21"/>
        <v>0</v>
      </c>
      <c r="W46" s="3">
        <f t="shared" si="21"/>
        <v>0</v>
      </c>
      <c r="X46" s="3">
        <f>X47+X51</f>
        <v>121.67</v>
      </c>
      <c r="Y46" s="3">
        <f>Y47+Y51</f>
        <v>119.28999999999999</v>
      </c>
      <c r="Z46" s="3">
        <f>+Z47+Z51</f>
        <v>0</v>
      </c>
      <c r="AA46" s="3">
        <f>+AA47+AA51</f>
        <v>0</v>
      </c>
    </row>
    <row r="47" spans="1:27" ht="31.5" x14ac:dyDescent="0.25">
      <c r="A47" s="14" t="s">
        <v>47</v>
      </c>
      <c r="B47" s="19" t="s">
        <v>71</v>
      </c>
      <c r="C47" s="13" t="s">
        <v>86</v>
      </c>
      <c r="D47" s="3">
        <f t="shared" ref="D47:W47" si="22">SUM(D50:D50)</f>
        <v>0</v>
      </c>
      <c r="E47" s="3">
        <f t="shared" si="22"/>
        <v>0</v>
      </c>
      <c r="F47" s="3">
        <f t="shared" si="22"/>
        <v>0</v>
      </c>
      <c r="G47" s="3">
        <f t="shared" si="22"/>
        <v>0</v>
      </c>
      <c r="H47" s="3">
        <f t="shared" si="22"/>
        <v>0</v>
      </c>
      <c r="I47" s="3">
        <f t="shared" si="22"/>
        <v>0</v>
      </c>
      <c r="J47" s="3">
        <f t="shared" si="22"/>
        <v>0</v>
      </c>
      <c r="K47" s="3">
        <f t="shared" si="22"/>
        <v>0</v>
      </c>
      <c r="L47" s="3">
        <f t="shared" si="22"/>
        <v>0</v>
      </c>
      <c r="M47" s="3">
        <f t="shared" si="22"/>
        <v>0</v>
      </c>
      <c r="N47" s="3">
        <f t="shared" si="22"/>
        <v>0</v>
      </c>
      <c r="O47" s="3">
        <f t="shared" si="22"/>
        <v>0</v>
      </c>
      <c r="P47" s="3">
        <f t="shared" si="22"/>
        <v>0</v>
      </c>
      <c r="Q47" s="3">
        <f t="shared" si="22"/>
        <v>0</v>
      </c>
      <c r="R47" s="3">
        <f t="shared" si="22"/>
        <v>0</v>
      </c>
      <c r="S47" s="3">
        <f t="shared" si="22"/>
        <v>0</v>
      </c>
      <c r="T47" s="3">
        <f t="shared" si="22"/>
        <v>0</v>
      </c>
      <c r="U47" s="3">
        <f t="shared" si="22"/>
        <v>0</v>
      </c>
      <c r="V47" s="3">
        <f t="shared" si="22"/>
        <v>0</v>
      </c>
      <c r="W47" s="3">
        <f t="shared" si="22"/>
        <v>0</v>
      </c>
      <c r="X47" s="3">
        <f>SUM(X48:X50)</f>
        <v>121.67</v>
      </c>
      <c r="Y47" s="3">
        <f>SUM(Y48:Y50)</f>
        <v>119.28999999999999</v>
      </c>
      <c r="Z47" s="3">
        <f>SUM(Z50:Z50)</f>
        <v>0</v>
      </c>
      <c r="AA47" s="3">
        <f>SUM(AA50:AA50)</f>
        <v>0</v>
      </c>
    </row>
    <row r="48" spans="1:27" ht="31.5" x14ac:dyDescent="0.25">
      <c r="A48" s="14" t="s">
        <v>102</v>
      </c>
      <c r="B48" s="19" t="s">
        <v>112</v>
      </c>
      <c r="C48" s="13" t="s">
        <v>145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22.14</v>
      </c>
      <c r="Y48" s="3">
        <v>20.190000000000001</v>
      </c>
      <c r="Z48" s="3">
        <v>0</v>
      </c>
      <c r="AA48" s="3">
        <v>0</v>
      </c>
    </row>
    <row r="49" spans="1:27" ht="79.5" customHeight="1" x14ac:dyDescent="0.25">
      <c r="A49" s="14" t="s">
        <v>144</v>
      </c>
      <c r="B49" s="19"/>
      <c r="C49" s="13"/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</row>
    <row r="50" spans="1:27" ht="51.75" customHeight="1" x14ac:dyDescent="0.25">
      <c r="A50" s="14" t="s">
        <v>144</v>
      </c>
      <c r="B50" s="19" t="s">
        <v>159</v>
      </c>
      <c r="C50" s="13" t="s">
        <v>160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99.53</v>
      </c>
      <c r="Y50" s="3">
        <v>99.1</v>
      </c>
      <c r="Z50" s="3">
        <v>0</v>
      </c>
      <c r="AA50" s="3">
        <v>0</v>
      </c>
    </row>
    <row r="51" spans="1:27" ht="47.25" x14ac:dyDescent="0.25">
      <c r="A51" s="14" t="s">
        <v>193</v>
      </c>
      <c r="B51" s="19" t="s">
        <v>72</v>
      </c>
      <c r="C51" s="13" t="s">
        <v>86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</row>
    <row r="52" spans="1:27" ht="47.25" x14ac:dyDescent="0.25">
      <c r="A52" s="24" t="s">
        <v>110</v>
      </c>
      <c r="B52" s="19" t="s">
        <v>73</v>
      </c>
      <c r="C52" s="13" t="s">
        <v>86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f>X53+X55</f>
        <v>11.74</v>
      </c>
      <c r="Y52" s="3">
        <f>Y53+Y55</f>
        <v>12.05</v>
      </c>
      <c r="Z52" s="3">
        <v>0</v>
      </c>
      <c r="AA52" s="3">
        <v>0</v>
      </c>
    </row>
    <row r="53" spans="1:27" ht="47.25" x14ac:dyDescent="0.25">
      <c r="A53" s="14" t="s">
        <v>113</v>
      </c>
      <c r="B53" s="19" t="s">
        <v>166</v>
      </c>
      <c r="C53" s="13" t="s">
        <v>86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f>SUM(X54:X54)</f>
        <v>11.74</v>
      </c>
      <c r="Y53" s="3">
        <f>SUM(Y54:Y54)</f>
        <v>12.05</v>
      </c>
      <c r="Z53" s="3">
        <v>0</v>
      </c>
      <c r="AA53" s="3">
        <v>0</v>
      </c>
    </row>
    <row r="54" spans="1:27" ht="45" customHeight="1" x14ac:dyDescent="0.25">
      <c r="A54" s="14" t="s">
        <v>114</v>
      </c>
      <c r="B54" s="19" t="s">
        <v>124</v>
      </c>
      <c r="C54" s="13" t="s">
        <v>142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11.74</v>
      </c>
      <c r="Y54" s="3">
        <v>12.05</v>
      </c>
      <c r="Z54" s="3">
        <v>0</v>
      </c>
      <c r="AA54" s="3">
        <v>0</v>
      </c>
    </row>
    <row r="55" spans="1:27" ht="47.25" x14ac:dyDescent="0.25">
      <c r="A55" s="14" t="s">
        <v>115</v>
      </c>
      <c r="B55" s="19" t="s">
        <v>167</v>
      </c>
      <c r="C55" s="13" t="s">
        <v>86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</row>
    <row r="56" spans="1:27" ht="31.5" x14ac:dyDescent="0.25">
      <c r="A56" s="14" t="s">
        <v>116</v>
      </c>
      <c r="B56" s="19" t="s">
        <v>168</v>
      </c>
      <c r="C56" s="13" t="s">
        <v>86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</row>
    <row r="57" spans="1:27" ht="47.25" x14ac:dyDescent="0.25">
      <c r="A57" s="14" t="s">
        <v>117</v>
      </c>
      <c r="B57" s="19" t="s">
        <v>169</v>
      </c>
      <c r="C57" s="13" t="s">
        <v>86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</row>
    <row r="58" spans="1:27" ht="63" x14ac:dyDescent="0.25">
      <c r="A58" s="24" t="s">
        <v>43</v>
      </c>
      <c r="B58" s="19" t="s">
        <v>74</v>
      </c>
      <c r="C58" s="13" t="s">
        <v>86</v>
      </c>
      <c r="D58" s="3">
        <f t="shared" ref="D58:AA58" si="23">+D59+D61</f>
        <v>0</v>
      </c>
      <c r="E58" s="3">
        <f t="shared" si="23"/>
        <v>0</v>
      </c>
      <c r="F58" s="3">
        <f t="shared" si="23"/>
        <v>0</v>
      </c>
      <c r="G58" s="3">
        <f t="shared" si="23"/>
        <v>0</v>
      </c>
      <c r="H58" s="3">
        <f t="shared" si="23"/>
        <v>0</v>
      </c>
      <c r="I58" s="3">
        <f t="shared" si="23"/>
        <v>0</v>
      </c>
      <c r="J58" s="3">
        <f t="shared" si="23"/>
        <v>0</v>
      </c>
      <c r="K58" s="3">
        <f t="shared" si="23"/>
        <v>0</v>
      </c>
      <c r="L58" s="3">
        <f t="shared" si="23"/>
        <v>0</v>
      </c>
      <c r="M58" s="3">
        <f t="shared" si="23"/>
        <v>0</v>
      </c>
      <c r="N58" s="3">
        <f t="shared" si="23"/>
        <v>0</v>
      </c>
      <c r="O58" s="3">
        <f t="shared" si="23"/>
        <v>0</v>
      </c>
      <c r="P58" s="3">
        <f t="shared" si="23"/>
        <v>0</v>
      </c>
      <c r="Q58" s="3">
        <f t="shared" si="23"/>
        <v>0</v>
      </c>
      <c r="R58" s="3">
        <f t="shared" si="23"/>
        <v>0</v>
      </c>
      <c r="S58" s="3">
        <f t="shared" si="23"/>
        <v>0</v>
      </c>
      <c r="T58" s="3">
        <f t="shared" si="23"/>
        <v>0</v>
      </c>
      <c r="U58" s="3">
        <f t="shared" si="23"/>
        <v>0</v>
      </c>
      <c r="V58" s="3">
        <f t="shared" si="23"/>
        <v>0</v>
      </c>
      <c r="W58" s="3">
        <f t="shared" si="23"/>
        <v>0</v>
      </c>
      <c r="X58" s="3">
        <f t="shared" si="23"/>
        <v>3.9299999999999997</v>
      </c>
      <c r="Y58" s="3">
        <f t="shared" ref="Y58" si="24">+Y59+Y61</f>
        <v>3.82</v>
      </c>
      <c r="Z58" s="3">
        <f t="shared" si="23"/>
        <v>0</v>
      </c>
      <c r="AA58" s="3">
        <f t="shared" si="23"/>
        <v>0</v>
      </c>
    </row>
    <row r="59" spans="1:27" ht="31.5" x14ac:dyDescent="0.25">
      <c r="A59" s="14" t="s">
        <v>48</v>
      </c>
      <c r="B59" s="19" t="s">
        <v>75</v>
      </c>
      <c r="C59" s="13" t="s">
        <v>86</v>
      </c>
      <c r="D59" s="3">
        <f t="shared" ref="D59:W59" si="25">SUM(D60:D60)</f>
        <v>0</v>
      </c>
      <c r="E59" s="3">
        <f t="shared" si="25"/>
        <v>0</v>
      </c>
      <c r="F59" s="3">
        <f t="shared" si="25"/>
        <v>0</v>
      </c>
      <c r="G59" s="3">
        <f t="shared" si="25"/>
        <v>0</v>
      </c>
      <c r="H59" s="3">
        <f t="shared" si="25"/>
        <v>0</v>
      </c>
      <c r="I59" s="3">
        <f t="shared" si="25"/>
        <v>0</v>
      </c>
      <c r="J59" s="3">
        <f t="shared" si="25"/>
        <v>0</v>
      </c>
      <c r="K59" s="3">
        <f t="shared" si="25"/>
        <v>0</v>
      </c>
      <c r="L59" s="3">
        <f t="shared" si="25"/>
        <v>0</v>
      </c>
      <c r="M59" s="3">
        <f t="shared" si="25"/>
        <v>0</v>
      </c>
      <c r="N59" s="3">
        <f t="shared" si="25"/>
        <v>0</v>
      </c>
      <c r="O59" s="3">
        <f t="shared" si="25"/>
        <v>0</v>
      </c>
      <c r="P59" s="3">
        <f t="shared" si="25"/>
        <v>0</v>
      </c>
      <c r="Q59" s="3">
        <f t="shared" si="25"/>
        <v>0</v>
      </c>
      <c r="R59" s="3">
        <f t="shared" si="25"/>
        <v>0</v>
      </c>
      <c r="S59" s="3">
        <f t="shared" si="25"/>
        <v>0</v>
      </c>
      <c r="T59" s="3">
        <f t="shared" si="25"/>
        <v>0</v>
      </c>
      <c r="U59" s="3">
        <f t="shared" si="25"/>
        <v>0</v>
      </c>
      <c r="V59" s="3">
        <f t="shared" si="25"/>
        <v>0</v>
      </c>
      <c r="W59" s="3">
        <f t="shared" si="25"/>
        <v>0</v>
      </c>
      <c r="X59" s="3">
        <f>X60</f>
        <v>3.69</v>
      </c>
      <c r="Y59" s="3">
        <f>Y60</f>
        <v>3.59</v>
      </c>
      <c r="Z59" s="3">
        <f>SUM(Z60:Z60)</f>
        <v>0</v>
      </c>
      <c r="AA59" s="3">
        <f>SUM(AA60:AA60)</f>
        <v>0</v>
      </c>
    </row>
    <row r="60" spans="1:27" ht="36.75" customHeight="1" x14ac:dyDescent="0.25">
      <c r="A60" s="14" t="s">
        <v>103</v>
      </c>
      <c r="B60" s="19" t="s">
        <v>165</v>
      </c>
      <c r="C60" s="13" t="s">
        <v>132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3.69</v>
      </c>
      <c r="Y60" s="3">
        <v>3.59</v>
      </c>
      <c r="Z60" s="3">
        <v>0</v>
      </c>
      <c r="AA60" s="3">
        <v>0</v>
      </c>
    </row>
    <row r="61" spans="1:27" ht="51.75" customHeight="1" x14ac:dyDescent="0.25">
      <c r="A61" s="14" t="s">
        <v>49</v>
      </c>
      <c r="B61" s="19" t="s">
        <v>76</v>
      </c>
      <c r="C61" s="13" t="s">
        <v>86</v>
      </c>
      <c r="D61" s="3">
        <f t="shared" ref="D61:W61" si="26">SUM(D62:D62)</f>
        <v>0</v>
      </c>
      <c r="E61" s="3">
        <f t="shared" si="26"/>
        <v>0</v>
      </c>
      <c r="F61" s="3">
        <f t="shared" si="26"/>
        <v>0</v>
      </c>
      <c r="G61" s="3">
        <f t="shared" si="26"/>
        <v>0</v>
      </c>
      <c r="H61" s="3">
        <f t="shared" si="26"/>
        <v>0</v>
      </c>
      <c r="I61" s="3">
        <f t="shared" si="26"/>
        <v>0</v>
      </c>
      <c r="J61" s="3">
        <f t="shared" si="26"/>
        <v>0</v>
      </c>
      <c r="K61" s="3">
        <f t="shared" si="26"/>
        <v>0</v>
      </c>
      <c r="L61" s="3">
        <f t="shared" si="26"/>
        <v>0</v>
      </c>
      <c r="M61" s="3">
        <f t="shared" si="26"/>
        <v>0</v>
      </c>
      <c r="N61" s="3">
        <f t="shared" si="26"/>
        <v>0</v>
      </c>
      <c r="O61" s="3">
        <f t="shared" si="26"/>
        <v>0</v>
      </c>
      <c r="P61" s="3">
        <f t="shared" si="26"/>
        <v>0</v>
      </c>
      <c r="Q61" s="3">
        <f t="shared" si="26"/>
        <v>0</v>
      </c>
      <c r="R61" s="3">
        <f t="shared" si="26"/>
        <v>0</v>
      </c>
      <c r="S61" s="3">
        <f t="shared" si="26"/>
        <v>0</v>
      </c>
      <c r="T61" s="3">
        <f t="shared" si="26"/>
        <v>0</v>
      </c>
      <c r="U61" s="3">
        <f t="shared" si="26"/>
        <v>0</v>
      </c>
      <c r="V61" s="3">
        <f t="shared" si="26"/>
        <v>0</v>
      </c>
      <c r="W61" s="3">
        <f t="shared" si="26"/>
        <v>0</v>
      </c>
      <c r="X61" s="3">
        <f>X62</f>
        <v>0.24</v>
      </c>
      <c r="Y61" s="3">
        <f>Y62</f>
        <v>0.23</v>
      </c>
      <c r="Z61" s="3">
        <f>SUM(Z62:Z62)</f>
        <v>0</v>
      </c>
      <c r="AA61" s="3">
        <f>SUM(AA62:AA62)</f>
        <v>0</v>
      </c>
    </row>
    <row r="62" spans="1:27" ht="33.75" customHeight="1" x14ac:dyDescent="0.25">
      <c r="A62" s="14" t="s">
        <v>137</v>
      </c>
      <c r="B62" s="19" t="s">
        <v>118</v>
      </c>
      <c r="C62" s="13" t="s">
        <v>133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0.24</v>
      </c>
      <c r="Y62" s="3">
        <v>0.23</v>
      </c>
      <c r="Z62" s="3">
        <v>0</v>
      </c>
      <c r="AA62" s="3">
        <v>0</v>
      </c>
    </row>
    <row r="63" spans="1:27" ht="63" x14ac:dyDescent="0.25">
      <c r="A63" s="24" t="s">
        <v>77</v>
      </c>
      <c r="B63" s="19" t="s">
        <v>78</v>
      </c>
      <c r="C63" s="13" t="s">
        <v>86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f>SUM(T64:T65)</f>
        <v>0.31660823999999999</v>
      </c>
      <c r="U63" s="3">
        <f>SUM(U64:U65)</f>
        <v>0.31660823999999999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</row>
    <row r="64" spans="1:27" ht="63" x14ac:dyDescent="0.25">
      <c r="A64" s="14" t="s">
        <v>178</v>
      </c>
      <c r="B64" s="28" t="s">
        <v>179</v>
      </c>
      <c r="C64" s="13" t="s">
        <v>180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0.17102254</v>
      </c>
      <c r="U64" s="3">
        <v>0.17102254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</row>
    <row r="65" spans="1:27" ht="63" x14ac:dyDescent="0.25">
      <c r="A65" s="14" t="s">
        <v>181</v>
      </c>
      <c r="B65" s="28" t="s">
        <v>182</v>
      </c>
      <c r="C65" s="13" t="s">
        <v>183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0.14558570000000001</v>
      </c>
      <c r="U65" s="3">
        <v>0.14558570000000001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</row>
    <row r="66" spans="1:27" ht="44.25" customHeight="1" x14ac:dyDescent="0.25">
      <c r="A66" s="24" t="s">
        <v>79</v>
      </c>
      <c r="B66" s="19" t="s">
        <v>80</v>
      </c>
      <c r="C66" s="13" t="s">
        <v>86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f>SUM(X67:X69)</f>
        <v>229.63800000000001</v>
      </c>
      <c r="Y66" s="3">
        <f>SUM(Y67:Y69)</f>
        <v>211.58</v>
      </c>
      <c r="Z66" s="3">
        <v>0</v>
      </c>
      <c r="AA66" s="3">
        <v>0</v>
      </c>
    </row>
    <row r="67" spans="1:27" ht="32.25" customHeight="1" x14ac:dyDescent="0.25">
      <c r="A67" s="14" t="s">
        <v>146</v>
      </c>
      <c r="B67" s="19" t="s">
        <v>150</v>
      </c>
      <c r="C67" s="13" t="s">
        <v>151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9.1199999999999992</v>
      </c>
      <c r="Y67" s="3">
        <v>9.4499999999999993</v>
      </c>
      <c r="Z67" s="3">
        <v>0</v>
      </c>
      <c r="AA67" s="3">
        <v>0</v>
      </c>
    </row>
    <row r="68" spans="1:27" ht="21" customHeight="1" x14ac:dyDescent="0.25">
      <c r="A68" s="14" t="s">
        <v>120</v>
      </c>
      <c r="B68" s="19" t="s">
        <v>119</v>
      </c>
      <c r="C68" s="13" t="s">
        <v>125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12.06</v>
      </c>
      <c r="Y68" s="3">
        <v>10.07</v>
      </c>
      <c r="Z68" s="3">
        <v>0</v>
      </c>
      <c r="AA68" s="3">
        <v>0</v>
      </c>
    </row>
    <row r="69" spans="1:27" ht="73.5" customHeight="1" x14ac:dyDescent="0.25">
      <c r="A69" s="14" t="s">
        <v>164</v>
      </c>
      <c r="B69" s="19" t="s">
        <v>157</v>
      </c>
      <c r="C69" s="13" t="s">
        <v>158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f>173.715*1.2</f>
        <v>208.458</v>
      </c>
      <c r="Y69" s="3">
        <v>192.06</v>
      </c>
      <c r="Z69" s="3">
        <v>0</v>
      </c>
      <c r="AA69" s="3">
        <v>0</v>
      </c>
    </row>
    <row r="70" spans="1:27" ht="47.25" x14ac:dyDescent="0.25">
      <c r="A70" s="24" t="s">
        <v>81</v>
      </c>
      <c r="B70" s="19" t="s">
        <v>82</v>
      </c>
      <c r="C70" s="13" t="s">
        <v>86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</row>
    <row r="71" spans="1:27" ht="44.25" customHeight="1" x14ac:dyDescent="0.25">
      <c r="A71" s="24" t="s">
        <v>83</v>
      </c>
      <c r="B71" s="19" t="s">
        <v>84</v>
      </c>
      <c r="C71" s="13" t="s">
        <v>86</v>
      </c>
      <c r="D71" s="3">
        <f t="shared" ref="D71:W71" si="27">SUM(D72:D79)</f>
        <v>0</v>
      </c>
      <c r="E71" s="3">
        <f t="shared" si="27"/>
        <v>0</v>
      </c>
      <c r="F71" s="3">
        <f t="shared" si="27"/>
        <v>0</v>
      </c>
      <c r="G71" s="3">
        <f t="shared" si="27"/>
        <v>0</v>
      </c>
      <c r="H71" s="3">
        <f t="shared" si="27"/>
        <v>0</v>
      </c>
      <c r="I71" s="3">
        <f t="shared" si="27"/>
        <v>0</v>
      </c>
      <c r="J71" s="3">
        <f t="shared" si="27"/>
        <v>0</v>
      </c>
      <c r="K71" s="3">
        <f t="shared" si="27"/>
        <v>0</v>
      </c>
      <c r="L71" s="3">
        <f t="shared" si="27"/>
        <v>0</v>
      </c>
      <c r="M71" s="3">
        <f t="shared" si="27"/>
        <v>0</v>
      </c>
      <c r="N71" s="3">
        <f t="shared" si="27"/>
        <v>0</v>
      </c>
      <c r="O71" s="3">
        <f t="shared" si="27"/>
        <v>0</v>
      </c>
      <c r="P71" s="3">
        <f t="shared" si="27"/>
        <v>0</v>
      </c>
      <c r="Q71" s="3">
        <f t="shared" si="27"/>
        <v>0</v>
      </c>
      <c r="R71" s="3">
        <f t="shared" si="27"/>
        <v>0</v>
      </c>
      <c r="S71" s="3">
        <f t="shared" si="27"/>
        <v>0</v>
      </c>
      <c r="T71" s="3">
        <f t="shared" si="27"/>
        <v>0</v>
      </c>
      <c r="U71" s="3">
        <f t="shared" si="27"/>
        <v>0</v>
      </c>
      <c r="V71" s="3">
        <f t="shared" si="27"/>
        <v>1.9</v>
      </c>
      <c r="W71" s="3">
        <f t="shared" si="27"/>
        <v>2.11</v>
      </c>
      <c r="X71" s="3">
        <f>SUM(X72:X79)</f>
        <v>237.37699600000002</v>
      </c>
      <c r="Y71" s="3">
        <f>SUM(Y72:Y79)</f>
        <v>233.02</v>
      </c>
      <c r="Z71" s="3">
        <f>SUM(Z72:Z79)</f>
        <v>0</v>
      </c>
      <c r="AA71" s="3">
        <f>SUM(AA72:AA79)</f>
        <v>0</v>
      </c>
    </row>
    <row r="72" spans="1:27" ht="22.5" customHeight="1" x14ac:dyDescent="0.25">
      <c r="A72" s="14" t="s">
        <v>104</v>
      </c>
      <c r="B72" s="19" t="s">
        <v>85</v>
      </c>
      <c r="C72" s="13" t="s">
        <v>127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11.35</v>
      </c>
      <c r="Y72" s="3">
        <v>11.19</v>
      </c>
      <c r="Z72" s="3">
        <v>0</v>
      </c>
      <c r="AA72" s="3">
        <v>0</v>
      </c>
    </row>
    <row r="73" spans="1:27" ht="23.25" customHeight="1" x14ac:dyDescent="0.25">
      <c r="A73" s="14" t="s">
        <v>105</v>
      </c>
      <c r="B73" s="19" t="s">
        <v>121</v>
      </c>
      <c r="C73" s="13" t="s">
        <v>128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1.9</v>
      </c>
      <c r="W73" s="3">
        <v>2.11</v>
      </c>
      <c r="X73" s="3">
        <v>0</v>
      </c>
      <c r="Y73" s="3">
        <v>0</v>
      </c>
      <c r="Z73" s="3">
        <v>0</v>
      </c>
      <c r="AA73" s="3">
        <v>0</v>
      </c>
    </row>
    <row r="74" spans="1:27" ht="31.5" x14ac:dyDescent="0.25">
      <c r="A74" s="14" t="s">
        <v>106</v>
      </c>
      <c r="B74" s="19" t="s">
        <v>135</v>
      </c>
      <c r="C74" s="13" t="s">
        <v>126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15.545696</v>
      </c>
      <c r="Y74" s="3">
        <v>11.41</v>
      </c>
      <c r="Z74" s="3">
        <v>0</v>
      </c>
      <c r="AA74" s="3">
        <v>0</v>
      </c>
    </row>
    <row r="75" spans="1:27" ht="36" customHeight="1" x14ac:dyDescent="0.25">
      <c r="A75" s="14" t="s">
        <v>107</v>
      </c>
      <c r="B75" s="25" t="s">
        <v>148</v>
      </c>
      <c r="C75" s="17" t="s">
        <v>149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135.34</v>
      </c>
      <c r="Y75" s="3">
        <v>135.34</v>
      </c>
      <c r="Z75" s="3">
        <v>0</v>
      </c>
      <c r="AA75" s="3">
        <v>0</v>
      </c>
    </row>
    <row r="76" spans="1:27" ht="66.75" customHeight="1" x14ac:dyDescent="0.25">
      <c r="A76" s="14" t="s">
        <v>147</v>
      </c>
      <c r="B76" s="25" t="s">
        <v>173</v>
      </c>
      <c r="C76" s="17" t="s">
        <v>174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19.8</v>
      </c>
      <c r="Y76" s="3">
        <v>19.8</v>
      </c>
      <c r="Z76" s="3">
        <v>0</v>
      </c>
      <c r="AA76" s="3">
        <v>0</v>
      </c>
    </row>
    <row r="77" spans="1:27" ht="34.5" customHeight="1" x14ac:dyDescent="0.25">
      <c r="A77" s="14" t="s">
        <v>175</v>
      </c>
      <c r="B77" s="25" t="s">
        <v>184</v>
      </c>
      <c r="C77" s="17" t="s">
        <v>185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0.14530000000000001</v>
      </c>
      <c r="Y77" s="3">
        <v>0.08</v>
      </c>
      <c r="Z77" s="3">
        <v>0</v>
      </c>
      <c r="AA77" s="3">
        <v>0</v>
      </c>
    </row>
    <row r="78" spans="1:27" ht="34.5" customHeight="1" x14ac:dyDescent="0.25">
      <c r="A78" s="14" t="s">
        <v>188</v>
      </c>
      <c r="B78" s="25" t="s">
        <v>190</v>
      </c>
      <c r="C78" s="17" t="s">
        <v>191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0.216</v>
      </c>
      <c r="Y78" s="3">
        <v>0.22</v>
      </c>
      <c r="Z78" s="3">
        <v>0</v>
      </c>
      <c r="AA78" s="3">
        <v>0</v>
      </c>
    </row>
    <row r="79" spans="1:27" ht="21.75" customHeight="1" x14ac:dyDescent="0.25">
      <c r="A79" s="14" t="s">
        <v>189</v>
      </c>
      <c r="B79" s="19" t="s">
        <v>122</v>
      </c>
      <c r="C79" s="13" t="s">
        <v>136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54.98</v>
      </c>
      <c r="Y79" s="3">
        <v>54.98</v>
      </c>
      <c r="Z79" s="3">
        <v>0</v>
      </c>
      <c r="AA79" s="3">
        <v>0</v>
      </c>
    </row>
  </sheetData>
  <mergeCells count="33">
    <mergeCell ref="A8:AA8"/>
    <mergeCell ref="I2:J2"/>
    <mergeCell ref="K2:L2"/>
    <mergeCell ref="A4:AA4"/>
    <mergeCell ref="A5:AA5"/>
    <mergeCell ref="A7:AA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D17:E17"/>
    <mergeCell ref="F17:G17"/>
    <mergeCell ref="H17:I17"/>
    <mergeCell ref="J17:K17"/>
    <mergeCell ref="L17:M17"/>
    <mergeCell ref="X17:Y17"/>
    <mergeCell ref="N17:O17"/>
    <mergeCell ref="P17:Q17"/>
    <mergeCell ref="R17:S17"/>
    <mergeCell ref="T17:U17"/>
    <mergeCell ref="V17:W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9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2021-02-25T11:27:23Z</cp:lastPrinted>
  <dcterms:created xsi:type="dcterms:W3CDTF">2009-07-27T10:10:26Z</dcterms:created>
  <dcterms:modified xsi:type="dcterms:W3CDTF">2022-02-21T07:56:11Z</dcterms:modified>
</cp:coreProperties>
</file>