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1 Формы ИПР\"/>
    </mc:Choice>
  </mc:AlternateContent>
  <bookViews>
    <workbookView xWindow="-15" yWindow="6510" windowWidth="28830" windowHeight="6330" tabRatio="631"/>
  </bookViews>
  <sheets>
    <sheet name="2020" sheetId="153" r:id="rId1"/>
  </sheets>
  <definedNames>
    <definedName name="_xlnm.Print_Titles" localSheetId="0">'2020'!$15:$18</definedName>
  </definedNames>
  <calcPr calcId="152511"/>
</workbook>
</file>

<file path=xl/calcChain.xml><?xml version="1.0" encoding="utf-8"?>
<calcChain xmlns="http://schemas.openxmlformats.org/spreadsheetml/2006/main">
  <c r="AA27" i="153" l="1"/>
  <c r="Z27" i="153"/>
  <c r="Y27" i="153"/>
  <c r="X27" i="153"/>
  <c r="W27" i="153"/>
  <c r="V27" i="153"/>
  <c r="U27" i="153"/>
  <c r="T27" i="153"/>
  <c r="S27" i="153"/>
  <c r="R27" i="153"/>
  <c r="Q27" i="153"/>
  <c r="P27" i="153"/>
  <c r="O27" i="153"/>
  <c r="N27" i="153"/>
  <c r="M27" i="153"/>
  <c r="L27" i="153"/>
  <c r="K27" i="153"/>
  <c r="J27" i="153"/>
  <c r="I27" i="153"/>
  <c r="H27" i="153"/>
  <c r="G27" i="153"/>
  <c r="F27" i="153"/>
  <c r="E27" i="153"/>
  <c r="D27" i="153"/>
  <c r="X57" i="153"/>
  <c r="X68" i="153"/>
  <c r="X70" i="153"/>
  <c r="Y75" i="153"/>
  <c r="X78" i="153" l="1"/>
  <c r="AA78" i="153" l="1"/>
  <c r="Z78" i="153"/>
  <c r="Y78" i="153"/>
  <c r="W78" i="153"/>
  <c r="V78" i="153"/>
  <c r="U78" i="153"/>
  <c r="T78" i="153"/>
  <c r="T26" i="153" s="1"/>
  <c r="S78" i="153"/>
  <c r="S26" i="153" s="1"/>
  <c r="R78" i="153"/>
  <c r="Q78" i="153"/>
  <c r="Q26" i="153" s="1"/>
  <c r="P78" i="153"/>
  <c r="P26" i="153" s="1"/>
  <c r="O78" i="153"/>
  <c r="O26" i="153" s="1"/>
  <c r="N78" i="153"/>
  <c r="M78" i="153"/>
  <c r="L78" i="153"/>
  <c r="L26" i="153" s="1"/>
  <c r="K78" i="153"/>
  <c r="K26" i="153" s="1"/>
  <c r="J78" i="153"/>
  <c r="I78" i="153"/>
  <c r="I26" i="153" s="1"/>
  <c r="H78" i="153"/>
  <c r="H26" i="153" s="1"/>
  <c r="G78" i="153"/>
  <c r="G26" i="153" s="1"/>
  <c r="F78" i="153"/>
  <c r="E78" i="153"/>
  <c r="E26" i="153" s="1"/>
  <c r="D78" i="153"/>
  <c r="D26" i="153" s="1"/>
  <c r="Y24" i="153"/>
  <c r="X75" i="153"/>
  <c r="X24" i="153" s="1"/>
  <c r="Y72" i="153"/>
  <c r="Y23" i="153" s="1"/>
  <c r="W72" i="153"/>
  <c r="W23" i="153" s="1"/>
  <c r="V72" i="153"/>
  <c r="V23" i="153" s="1"/>
  <c r="U72" i="153"/>
  <c r="U23" i="153" s="1"/>
  <c r="T72" i="153"/>
  <c r="T23" i="153" s="1"/>
  <c r="S72" i="153"/>
  <c r="S23" i="153" s="1"/>
  <c r="R72" i="153"/>
  <c r="R23" i="153" s="1"/>
  <c r="Q72" i="153"/>
  <c r="Q23" i="153" s="1"/>
  <c r="O72" i="153"/>
  <c r="O23" i="153" s="1"/>
  <c r="N72" i="153"/>
  <c r="N23" i="153" s="1"/>
  <c r="M72" i="153"/>
  <c r="M23" i="153" s="1"/>
  <c r="K72" i="153"/>
  <c r="K23" i="153" s="1"/>
  <c r="J72" i="153"/>
  <c r="J23" i="153" s="1"/>
  <c r="I72" i="153"/>
  <c r="I23" i="153" s="1"/>
  <c r="H72" i="153"/>
  <c r="H23" i="153" s="1"/>
  <c r="G72" i="153"/>
  <c r="G23" i="153" s="1"/>
  <c r="F72" i="153"/>
  <c r="F23" i="153" s="1"/>
  <c r="E72" i="153"/>
  <c r="E23" i="153" s="1"/>
  <c r="D72" i="153"/>
  <c r="D23" i="153" s="1"/>
  <c r="AA72" i="153"/>
  <c r="AA23" i="153" s="1"/>
  <c r="Z72" i="153"/>
  <c r="Z23" i="153" s="1"/>
  <c r="X72" i="153"/>
  <c r="X23" i="153" s="1"/>
  <c r="P72" i="153"/>
  <c r="P23" i="153" s="1"/>
  <c r="L72" i="153"/>
  <c r="L23" i="153" s="1"/>
  <c r="AA70" i="153"/>
  <c r="AA67" i="153" s="1"/>
  <c r="Z70" i="153"/>
  <c r="Z67" i="153" s="1"/>
  <c r="Y70" i="153"/>
  <c r="W70" i="153"/>
  <c r="V70" i="153"/>
  <c r="U70" i="153"/>
  <c r="T70" i="153"/>
  <c r="S70" i="153"/>
  <c r="R70" i="153"/>
  <c r="Q70" i="153"/>
  <c r="P70" i="153"/>
  <c r="O70" i="153"/>
  <c r="N70" i="153"/>
  <c r="M70" i="153"/>
  <c r="L70" i="153"/>
  <c r="K70" i="153"/>
  <c r="J70" i="153"/>
  <c r="I70" i="153"/>
  <c r="H70" i="153"/>
  <c r="G70" i="153"/>
  <c r="F70" i="153"/>
  <c r="E70" i="153"/>
  <c r="D70" i="153"/>
  <c r="AA68" i="153"/>
  <c r="Z68" i="153"/>
  <c r="Y68" i="153"/>
  <c r="Y67" i="153" s="1"/>
  <c r="W68" i="153"/>
  <c r="V68" i="153"/>
  <c r="U68" i="153"/>
  <c r="T68" i="153"/>
  <c r="T67" i="153" s="1"/>
  <c r="S68" i="153"/>
  <c r="R68" i="153"/>
  <c r="Q68" i="153"/>
  <c r="P68" i="153"/>
  <c r="P67" i="153" s="1"/>
  <c r="O68" i="153"/>
  <c r="N68" i="153"/>
  <c r="M68" i="153"/>
  <c r="L68" i="153"/>
  <c r="L67" i="153" s="1"/>
  <c r="K68" i="153"/>
  <c r="J68" i="153"/>
  <c r="I68" i="153"/>
  <c r="H68" i="153"/>
  <c r="H67" i="153" s="1"/>
  <c r="G68" i="153"/>
  <c r="F68" i="153"/>
  <c r="E68" i="153"/>
  <c r="D68" i="153"/>
  <c r="D67" i="153" s="1"/>
  <c r="X67" i="153"/>
  <c r="W67" i="153"/>
  <c r="V67" i="153"/>
  <c r="X63" i="153"/>
  <c r="X61" i="153"/>
  <c r="AA57" i="153"/>
  <c r="Z57" i="153"/>
  <c r="Z56" i="153" s="1"/>
  <c r="Y57" i="153"/>
  <c r="X56" i="153"/>
  <c r="W57" i="153"/>
  <c r="W56" i="153" s="1"/>
  <c r="V57" i="153"/>
  <c r="V56" i="153" s="1"/>
  <c r="U57" i="153"/>
  <c r="T57" i="153"/>
  <c r="T56" i="153" s="1"/>
  <c r="S57" i="153"/>
  <c r="S56" i="153" s="1"/>
  <c r="R57" i="153"/>
  <c r="R56" i="153" s="1"/>
  <c r="Q57" i="153"/>
  <c r="P57" i="153"/>
  <c r="P56" i="153" s="1"/>
  <c r="O57" i="153"/>
  <c r="O56" i="153" s="1"/>
  <c r="N57" i="153"/>
  <c r="N56" i="153" s="1"/>
  <c r="M57" i="153"/>
  <c r="L57" i="153"/>
  <c r="L56" i="153" s="1"/>
  <c r="K57" i="153"/>
  <c r="K56" i="153" s="1"/>
  <c r="J57" i="153"/>
  <c r="J56" i="153" s="1"/>
  <c r="I57" i="153"/>
  <c r="H57" i="153"/>
  <c r="H56" i="153" s="1"/>
  <c r="G57" i="153"/>
  <c r="G56" i="153" s="1"/>
  <c r="F57" i="153"/>
  <c r="F56" i="153" s="1"/>
  <c r="E57" i="153"/>
  <c r="D57" i="153"/>
  <c r="D56" i="153" s="1"/>
  <c r="AA56" i="153"/>
  <c r="Y56" i="153"/>
  <c r="U56" i="153"/>
  <c r="Q56" i="153"/>
  <c r="M56" i="153"/>
  <c r="I56" i="153"/>
  <c r="E56" i="153"/>
  <c r="AA51" i="153"/>
  <c r="AA49" i="153" s="1"/>
  <c r="Z51" i="153"/>
  <c r="Z49" i="153" s="1"/>
  <c r="X51" i="153"/>
  <c r="X49" i="153" s="1"/>
  <c r="W51" i="153"/>
  <c r="W49" i="153" s="1"/>
  <c r="V51" i="153"/>
  <c r="V49" i="153" s="1"/>
  <c r="U51" i="153"/>
  <c r="U49" i="153" s="1"/>
  <c r="T51" i="153"/>
  <c r="T49" i="153" s="1"/>
  <c r="S51" i="153"/>
  <c r="S49" i="153" s="1"/>
  <c r="R51" i="153"/>
  <c r="R49" i="153" s="1"/>
  <c r="Q51" i="153"/>
  <c r="Q49" i="153" s="1"/>
  <c r="P51" i="153"/>
  <c r="P49" i="153" s="1"/>
  <c r="O51" i="153"/>
  <c r="O49" i="153" s="1"/>
  <c r="N51" i="153"/>
  <c r="N49" i="153" s="1"/>
  <c r="M51" i="153"/>
  <c r="M49" i="153" s="1"/>
  <c r="L51" i="153"/>
  <c r="L49" i="153" s="1"/>
  <c r="K51" i="153"/>
  <c r="K49" i="153" s="1"/>
  <c r="J51" i="153"/>
  <c r="J49" i="153" s="1"/>
  <c r="I51" i="153"/>
  <c r="I49" i="153" s="1"/>
  <c r="H51" i="153"/>
  <c r="H49" i="153" s="1"/>
  <c r="G51" i="153"/>
  <c r="G49" i="153" s="1"/>
  <c r="F51" i="153"/>
  <c r="E51" i="153"/>
  <c r="D51" i="153"/>
  <c r="D49" i="153" s="1"/>
  <c r="F49" i="153"/>
  <c r="AA28" i="153"/>
  <c r="AA21" i="153" s="1"/>
  <c r="Z28" i="153"/>
  <c r="Z21" i="153" s="1"/>
  <c r="Y28" i="153"/>
  <c r="Y21" i="153" s="1"/>
  <c r="X28" i="153"/>
  <c r="X21" i="153" s="1"/>
  <c r="W28" i="153"/>
  <c r="W21" i="153" s="1"/>
  <c r="V28" i="153"/>
  <c r="V21" i="153" s="1"/>
  <c r="U28" i="153"/>
  <c r="U21" i="153" s="1"/>
  <c r="T28" i="153"/>
  <c r="T21" i="153" s="1"/>
  <c r="S28" i="153"/>
  <c r="S21" i="153" s="1"/>
  <c r="R28" i="153"/>
  <c r="R21" i="153" s="1"/>
  <c r="Q28" i="153"/>
  <c r="Q21" i="153" s="1"/>
  <c r="P28" i="153"/>
  <c r="P21" i="153" s="1"/>
  <c r="O28" i="153"/>
  <c r="O21" i="153" s="1"/>
  <c r="N28" i="153"/>
  <c r="N21" i="153" s="1"/>
  <c r="M28" i="153"/>
  <c r="M21" i="153" s="1"/>
  <c r="L28" i="153"/>
  <c r="L21" i="153" s="1"/>
  <c r="K28" i="153"/>
  <c r="K21" i="153" s="1"/>
  <c r="J28" i="153"/>
  <c r="J21" i="153" s="1"/>
  <c r="I28" i="153"/>
  <c r="I21" i="153" s="1"/>
  <c r="H28" i="153"/>
  <c r="H21" i="153" s="1"/>
  <c r="G28" i="153"/>
  <c r="G21" i="153" s="1"/>
  <c r="F28" i="153"/>
  <c r="F21" i="153" s="1"/>
  <c r="E28" i="153"/>
  <c r="E21" i="153" s="1"/>
  <c r="D28" i="153"/>
  <c r="D21" i="153" s="1"/>
  <c r="X26" i="153"/>
  <c r="U26" i="153"/>
  <c r="R26" i="153"/>
  <c r="N26" i="153"/>
  <c r="M26" i="153"/>
  <c r="J26" i="153"/>
  <c r="F26" i="153"/>
  <c r="AA25" i="153"/>
  <c r="Z25" i="153"/>
  <c r="Y25" i="153"/>
  <c r="X25" i="153"/>
  <c r="W25" i="153"/>
  <c r="V25" i="153"/>
  <c r="U25" i="153"/>
  <c r="T25" i="153"/>
  <c r="S25" i="153"/>
  <c r="R25" i="153"/>
  <c r="Q25" i="153"/>
  <c r="P25" i="153"/>
  <c r="O25" i="153"/>
  <c r="N25" i="153"/>
  <c r="M25" i="153"/>
  <c r="L25" i="153"/>
  <c r="K25" i="153"/>
  <c r="J25" i="153"/>
  <c r="I25" i="153"/>
  <c r="H25" i="153"/>
  <c r="G25" i="153"/>
  <c r="F25" i="153"/>
  <c r="E25" i="153"/>
  <c r="D25" i="153"/>
  <c r="AA24" i="153"/>
  <c r="Z24" i="153"/>
  <c r="W24" i="153"/>
  <c r="U24" i="153"/>
  <c r="T24" i="153"/>
  <c r="S24" i="153"/>
  <c r="R24" i="153"/>
  <c r="Q24" i="153"/>
  <c r="P24" i="153"/>
  <c r="O24" i="153"/>
  <c r="N24" i="153"/>
  <c r="M24" i="153"/>
  <c r="L24" i="153"/>
  <c r="K24" i="153"/>
  <c r="J24" i="153"/>
  <c r="I24" i="153"/>
  <c r="H24" i="153"/>
  <c r="G24" i="153"/>
  <c r="F24" i="153"/>
  <c r="E24" i="153"/>
  <c r="D24" i="153"/>
  <c r="Q67" i="153" l="1"/>
  <c r="Q48" i="153" s="1"/>
  <c r="Q22" i="153" s="1"/>
  <c r="Q20" i="153" s="1"/>
  <c r="E67" i="153"/>
  <c r="M67" i="153"/>
  <c r="M48" i="153" s="1"/>
  <c r="M22" i="153" s="1"/>
  <c r="M20" i="153" s="1"/>
  <c r="U67" i="153"/>
  <c r="I67" i="153"/>
  <c r="Z48" i="153"/>
  <c r="Z22" i="153" s="1"/>
  <c r="Z20" i="153" s="1"/>
  <c r="E48" i="153"/>
  <c r="E22" i="153" s="1"/>
  <c r="E20" i="153" s="1"/>
  <c r="K67" i="153"/>
  <c r="K48" i="153" s="1"/>
  <c r="K22" i="153" s="1"/>
  <c r="K20" i="153" s="1"/>
  <c r="I48" i="153"/>
  <c r="I22" i="153" s="1"/>
  <c r="I20" i="153" s="1"/>
  <c r="W48" i="153"/>
  <c r="W22" i="153" s="1"/>
  <c r="G67" i="153"/>
  <c r="G48" i="153" s="1"/>
  <c r="G22" i="153" s="1"/>
  <c r="G20" i="153" s="1"/>
  <c r="S67" i="153"/>
  <c r="S48" i="153" s="1"/>
  <c r="S22" i="153" s="1"/>
  <c r="S20" i="153" s="1"/>
  <c r="U48" i="153"/>
  <c r="U22" i="153" s="1"/>
  <c r="AA48" i="153"/>
  <c r="AA22" i="153" s="1"/>
  <c r="AA20" i="153" s="1"/>
  <c r="O67" i="153"/>
  <c r="O48" i="153" s="1"/>
  <c r="O22" i="153" s="1"/>
  <c r="O20" i="153" s="1"/>
  <c r="V48" i="153"/>
  <c r="F67" i="153"/>
  <c r="F48" i="153" s="1"/>
  <c r="F22" i="153" s="1"/>
  <c r="F20" i="153" s="1"/>
  <c r="J67" i="153"/>
  <c r="J48" i="153" s="1"/>
  <c r="J22" i="153" s="1"/>
  <c r="J20" i="153" s="1"/>
  <c r="N67" i="153"/>
  <c r="N48" i="153" s="1"/>
  <c r="N22" i="153" s="1"/>
  <c r="N20" i="153" s="1"/>
  <c r="R67" i="153"/>
  <c r="R48" i="153" s="1"/>
  <c r="R22" i="153" s="1"/>
  <c r="R20" i="153" s="1"/>
  <c r="H48" i="153"/>
  <c r="H22" i="153" s="1"/>
  <c r="H20" i="153" s="1"/>
  <c r="L48" i="153"/>
  <c r="L22" i="153" s="1"/>
  <c r="L20" i="153" s="1"/>
  <c r="P48" i="153"/>
  <c r="P22" i="153" s="1"/>
  <c r="P20" i="153" s="1"/>
  <c r="T48" i="153"/>
  <c r="T22" i="153" s="1"/>
  <c r="T20" i="153" s="1"/>
  <c r="D48" i="153"/>
  <c r="D22" i="153" s="1"/>
  <c r="D20" i="153" s="1"/>
  <c r="X60" i="153"/>
  <c r="X48" i="153" s="1"/>
  <c r="X22" i="153" s="1"/>
  <c r="X20" i="153" s="1"/>
</calcChain>
</file>

<file path=xl/sharedStrings.xml><?xml version="1.0" encoding="utf-8"?>
<sst xmlns="http://schemas.openxmlformats.org/spreadsheetml/2006/main" count="265" uniqueCount="192">
  <si>
    <t>к приказу Минэнерго России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</si>
  <si>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</si>
  <si>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</si>
  <si>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</si>
  <si>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</si>
  <si>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</si>
  <si>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</si>
  <si>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</si>
  <si>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</si>
  <si>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</si>
  <si>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</si>
  <si>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</si>
  <si>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</si>
  <si>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</si>
  <si>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</si>
  <si>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</si>
  <si>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</si>
  <si>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</si>
  <si>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</si>
  <si>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</si>
  <si>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</si>
  <si>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</si>
  <si>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</si>
  <si>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</si>
  <si>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</si>
  <si>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</si>
  <si>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9.1</t>
  </si>
  <si>
    <t>9.2</t>
  </si>
  <si>
    <t>9.3</t>
  </si>
  <si>
    <t>9.4</t>
  </si>
  <si>
    <t>10.1</t>
  </si>
  <si>
    <t>10.2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</si>
  <si>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</si>
  <si>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</si>
  <si>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Приложение  № 1</t>
  </si>
  <si>
    <t>5.5</t>
  </si>
  <si>
    <t>1.2</t>
  </si>
  <si>
    <t>1.1.1</t>
  </si>
  <si>
    <t>1.1.2</t>
  </si>
  <si>
    <t>1.1.3</t>
  </si>
  <si>
    <t>1.1.4</t>
  </si>
  <si>
    <t>1.2.1</t>
  </si>
  <si>
    <t>1.2.2</t>
  </si>
  <si>
    <t>1.2.4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</si>
  <si>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</si>
  <si>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</si>
  <si>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</si>
  <si>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</si>
  <si>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</si>
  <si>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</si>
  <si>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</si>
  <si>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</si>
  <si>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</si>
  <si>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</si>
  <si>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</si>
  <si>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</si>
  <si>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</si>
  <si>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1.2.4.1</t>
  </si>
  <si>
    <t>1.2.4.2</t>
  </si>
  <si>
    <t>Форма 1. Перечени инвестиционных проектов</t>
  </si>
  <si>
    <t>полное наименование субъекта электроэнергетики</t>
  </si>
  <si>
    <t>ВСЕГО по инвестиционной программе, в том числе:</t>
  </si>
  <si>
    <t>0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</si>
  <si>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</si>
  <si>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</si>
  <si>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</si>
  <si>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</si>
  <si>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</si>
  <si>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</si>
  <si>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</si>
  <si>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</si>
  <si>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</si>
  <si>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</si>
  <si>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</si>
  <si>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</si>
  <si>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</si>
  <si>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</si>
  <si>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</si>
  <si>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</si>
  <si>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</si>
  <si>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</si>
  <si>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</si>
  <si>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</si>
  <si>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</si>
  <si>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</si>
  <si>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</si>
  <si>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</si>
  <si>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</si>
  <si>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</si>
  <si>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</si>
  <si>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</si>
  <si>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</si>
  <si>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</si>
  <si>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</si>
  <si>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</si>
  <si>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</si>
  <si>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</si>
  <si>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</si>
  <si>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</si>
  <si>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</si>
  <si>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</si>
  <si>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</si>
  <si>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</si>
  <si>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</si>
  <si>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</si>
  <si>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</si>
  <si>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</si>
  <si>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</si>
  <si>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</si>
  <si>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электроизмерительных приборов</t>
  </si>
  <si>
    <t>Приобретение спецтехники</t>
  </si>
  <si>
    <t>Г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</si>
  <si>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</si>
  <si>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</si>
  <si>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Показатель замены силовых (авто-) трансформаторов (n Pз_тр )</t>
  </si>
  <si>
    <t>Показатель замены линий электропередачи (n з_лэп L )</t>
  </si>
  <si>
    <t>Показатель замены выключателей (nВз)</t>
  </si>
  <si>
    <t>5.6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</si>
  <si>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</si>
  <si>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</si>
  <si>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</si>
  <si>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</si>
  <si>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</si>
  <si>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</si>
  <si>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</si>
  <si>
    <t>Утвержденный план</t>
  </si>
  <si>
    <t>реквизиты решения органа исполнительной власти, утвердившего инвестиционную программу</t>
  </si>
  <si>
    <t>1.1.3.1.1</t>
  </si>
  <si>
    <t>1.1.3.1.2</t>
  </si>
  <si>
    <t>1.1.3.1.3</t>
  </si>
  <si>
    <t>1.1.3.2.1</t>
  </si>
  <si>
    <t>1.1.3.2.2</t>
  </si>
  <si>
    <t>1.1.3.2.3</t>
  </si>
  <si>
    <t>1.2.2.1.1</t>
  </si>
  <si>
    <t>1.2.4.1.1</t>
  </si>
  <si>
    <t>1.6.1</t>
  </si>
  <si>
    <t>1.6.2</t>
  </si>
  <si>
    <t>1.6.3</t>
  </si>
  <si>
    <t>1.6.4</t>
  </si>
  <si>
    <t>1.6.5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</si>
  <si>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Акционерное Общество "Витимэнерго"</t>
    </r>
  </si>
  <si>
    <t>от 05.05.2016 г. № 380</t>
  </si>
  <si>
    <t>1.2.1.2.1.</t>
  </si>
  <si>
    <t>1.2.1.2.2.</t>
  </si>
  <si>
    <t>1.2.1.2.3.</t>
  </si>
  <si>
    <t>1.2.1.2.4.</t>
  </si>
  <si>
    <t>1.2.3.</t>
  </si>
  <si>
    <t>Предложение по корректировке утвержденного плана</t>
  </si>
  <si>
    <t>Замена маслянных выключателей 6 кВ на вакуумные с установкой микропроцессорных защит.</t>
  </si>
  <si>
    <t xml:space="preserve">Замена разрядников на ОПН на ПС 110/35/6кВ </t>
  </si>
  <si>
    <t>Реконструкция ВЛ 6;0,4кВ и центров питания в г. Бодайбо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</si>
  <si>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</si>
  <si>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</si>
  <si>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</si>
  <si>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</si>
  <si>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Установка технического учета в городских сетях 6 кВ</t>
  </si>
  <si>
    <t>1.2.3.1</t>
  </si>
  <si>
    <t>1.2.3.1.1</t>
  </si>
  <si>
    <t>1.2.3.2</t>
  </si>
  <si>
    <t>1.2.3.2.1</t>
  </si>
  <si>
    <t>1.2.3.3</t>
  </si>
  <si>
    <t>1.2.3.4</t>
  </si>
  <si>
    <t>Реконструкция устройств РЗА и ПА на ПС Артемовская.</t>
  </si>
  <si>
    <t>Приобретение оборудования для организации связи с подстанциями</t>
  </si>
  <si>
    <t>Строительство гаража на ПС Кропоткинская</t>
  </si>
  <si>
    <t>1.4.1</t>
  </si>
  <si>
    <t>Приобретение ПК и орг.техники</t>
  </si>
  <si>
    <t>Возврат заемных средств</t>
  </si>
  <si>
    <t xml:space="preserve"> на 2020 год </t>
  </si>
  <si>
    <t>Расширение  АИИСКУЭ в городских и поселковых сетях</t>
  </si>
  <si>
    <t>H_4001_ВЭ</t>
  </si>
  <si>
    <t>H_6024_ВЭ</t>
  </si>
  <si>
    <t>H_6026_ВЭ</t>
  </si>
  <si>
    <t>H_6029_ВЭ</t>
  </si>
  <si>
    <t>H_6030_ВЭ</t>
  </si>
  <si>
    <t>H_2052_ВЭ</t>
  </si>
  <si>
    <t>H_2053_ВЭ</t>
  </si>
  <si>
    <t>H_2054_ВЭ</t>
  </si>
  <si>
    <t>H_2055_ВЭ</t>
  </si>
  <si>
    <t>H_2056_ВЭ</t>
  </si>
  <si>
    <t>H_2057_ВЭ</t>
  </si>
  <si>
    <t>H_2058_ВЭ</t>
  </si>
  <si>
    <t>H_2059_ВЭ</t>
  </si>
  <si>
    <t>H_2060_ВЭ</t>
  </si>
  <si>
    <t>Реконструкция ПС 110 кВ Вачинская с заменой маслянных выключателей 35 кВ на линейные ячейки 35кВ с элегазовыми выключателями</t>
  </si>
  <si>
    <t>Замена разъединителей 110 кВ на ПС Артемовская</t>
  </si>
  <si>
    <t>Приобретение жилого вагон-дома для дежурного оперативного персонала ПС</t>
  </si>
  <si>
    <t>нд</t>
  </si>
  <si>
    <t>1.2.4.2.1</t>
  </si>
  <si>
    <t>Иркутская область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</si>
  <si>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Распоряжением № 370 - мр от 01.11.2017 года "Об утверждении инвестиционной программы АО "Витимэнерго" на 2018 -2022 гг." Министерства жилищной политики, энергетики и транспорта Иркутской области</t>
    </r>
  </si>
  <si>
    <r>
      <t xml:space="preserve">Год раскрытия информации: </t>
    </r>
    <r>
      <rPr>
        <b/>
        <u/>
        <sz val="14"/>
        <color theme="1"/>
        <rFont val="Times New Roman"/>
        <family val="1"/>
        <charset val="204"/>
      </rPr>
      <t>2018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</si>
</sst>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3" fillId="0" borderId="0"/>
    <xf numFmtId="0" fontId="33" fillId="0" borderId="0"/>
    <xf numFmtId="164" fontId="10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0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1" fillId="0" borderId="0"/>
    <xf numFmtId="0" fontId="5" fillId="0" borderId="0"/>
    <xf numFmtId="0" fontId="29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3">
    <xf numFmtId="0" fontId="0" fillId="0" borderId="0" xfId="0"/>
    <xf numFmtId="0" fontId="11" fillId="0" borderId="0" xfId="0" applyFont="1" applyFill="1" applyAlignment="1"/>
    <xf numFmtId="0" fontId="34" fillId="0" borderId="0" xfId="0" applyFont="1" applyFill="1" applyAlignment="1"/>
    <xf numFmtId="49" fontId="31" fillId="0" borderId="10" xfId="54" applyNumberFormat="1" applyFont="1" applyFill="1" applyBorder="1" applyAlignment="1">
      <alignment horizontal="center" vertical="center"/>
    </xf>
    <xf numFmtId="2" fontId="31" fillId="0" borderId="10" xfId="54" applyNumberFormat="1" applyFont="1" applyFill="1" applyBorder="1" applyAlignment="1">
      <alignment horizontal="center" vertical="center"/>
    </xf>
    <xf numFmtId="49" fontId="32" fillId="0" borderId="10" xfId="54" applyNumberFormat="1" applyFont="1" applyFill="1" applyBorder="1" applyAlignment="1">
      <alignment horizontal="center" vertical="center"/>
    </xf>
    <xf numFmtId="0" fontId="38" fillId="0" borderId="10" xfId="54" applyFont="1" applyFill="1" applyBorder="1" applyAlignment="1">
      <alignment horizontal="center" vertical="center" textRotation="90" wrapText="1"/>
    </xf>
    <xf numFmtId="0" fontId="38" fillId="0" borderId="0" xfId="54" applyFont="1" applyFill="1"/>
    <xf numFmtId="0" fontId="34" fillId="0" borderId="0" xfId="37" applyFont="1" applyFill="1" applyAlignment="1">
      <alignment horizontal="right" vertical="center"/>
    </xf>
    <xf numFmtId="0" fontId="32" fillId="0" borderId="0" xfId="54" applyFont="1" applyFill="1" applyBorder="1" applyAlignment="1">
      <alignment horizontal="center" vertical="center" wrapText="1"/>
    </xf>
    <xf numFmtId="0" fontId="34" fillId="0" borderId="0" xfId="37" applyFont="1" applyFill="1" applyAlignment="1">
      <alignment horizontal="right"/>
    </xf>
    <xf numFmtId="0" fontId="38" fillId="0" borderId="0" xfId="54" applyFont="1" applyFill="1" applyBorder="1"/>
    <xf numFmtId="0" fontId="35" fillId="0" borderId="0" xfId="54" applyFont="1" applyFill="1" applyAlignment="1">
      <alignment horizontal="center" vertical="center"/>
    </xf>
    <xf numFmtId="0" fontId="31" fillId="0" borderId="0" xfId="54" applyFont="1" applyFill="1" applyAlignment="1">
      <alignment horizontal="center" vertical="center"/>
    </xf>
    <xf numFmtId="0" fontId="38" fillId="0" borderId="0" xfId="54" applyFont="1" applyFill="1" applyAlignment="1">
      <alignment vertical="center"/>
    </xf>
    <xf numFmtId="0" fontId="39" fillId="0" borderId="0" xfId="54" applyFont="1" applyFill="1"/>
    <xf numFmtId="0" fontId="31" fillId="0" borderId="10" xfId="54" applyFont="1" applyFill="1" applyBorder="1" applyAlignment="1">
      <alignment horizontal="center" vertical="center"/>
    </xf>
    <xf numFmtId="0" fontId="31" fillId="0" borderId="10" xfId="54" applyFont="1" applyFill="1" applyBorder="1" applyAlignment="1">
      <alignment horizontal="center"/>
    </xf>
    <xf numFmtId="49" fontId="31" fillId="0" borderId="10" xfId="54" applyNumberFormat="1" applyFont="1" applyFill="1" applyBorder="1" applyAlignment="1">
      <alignment horizontal="center"/>
    </xf>
    <xf numFmtId="0" fontId="31" fillId="0" borderId="0" xfId="54" applyFont="1" applyFill="1"/>
    <xf numFmtId="0" fontId="32" fillId="0" borderId="10" xfId="54" applyFont="1" applyFill="1" applyBorder="1" applyAlignment="1">
      <alignment horizontal="left" vertical="center" wrapText="1"/>
    </xf>
    <xf numFmtId="0" fontId="31" fillId="0" borderId="10" xfId="54" applyFont="1" applyFill="1" applyBorder="1" applyAlignment="1">
      <alignment horizontal="left" vertical="center" wrapText="1"/>
    </xf>
    <xf numFmtId="0" fontId="32" fillId="0" borderId="10" xfId="54" applyFont="1" applyFill="1" applyBorder="1" applyAlignment="1">
      <alignment horizontal="center" vertical="center" wrapText="1"/>
    </xf>
    <xf numFmtId="49" fontId="32" fillId="0" borderId="10" xfId="54" applyNumberFormat="1" applyFont="1" applyFill="1" applyBorder="1" applyAlignment="1">
      <alignment horizontal="center" vertical="center" wrapText="1"/>
    </xf>
    <xf numFmtId="49" fontId="31" fillId="0" borderId="10" xfId="54" applyNumberFormat="1" applyFont="1" applyFill="1" applyBorder="1" applyAlignment="1">
      <alignment horizontal="center" vertical="center" wrapText="1"/>
    </xf>
    <xf numFmtId="0" fontId="32" fillId="0" borderId="10" xfId="54" applyFont="1" applyFill="1" applyBorder="1" applyAlignment="1">
      <alignment horizontal="center" vertical="center"/>
    </xf>
    <xf numFmtId="2" fontId="32" fillId="0" borderId="10" xfId="54" applyNumberFormat="1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 wrapText="1"/>
    </xf>
    <xf numFmtId="0" fontId="31" fillId="0" borderId="10" xfId="54" applyFont="1" applyFill="1" applyBorder="1" applyAlignment="1">
      <alignment horizontal="left" vertical="center" wrapText="1"/>
    </xf>
    <xf numFmtId="0" fontId="31" fillId="0" borderId="10" xfId="0" applyFont="1" applyFill="1" applyBorder="1" applyAlignment="1">
      <alignment horizontal="left" vertical="center" wrapText="1"/>
    </xf>
    <xf numFmtId="0" fontId="31" fillId="0" borderId="11" xfId="54" applyFont="1" applyFill="1" applyBorder="1" applyAlignment="1">
      <alignment horizontal="left" vertical="center" wrapText="1"/>
    </xf>
    <xf numFmtId="0" fontId="31" fillId="0" borderId="12" xfId="54" applyFont="1" applyFill="1" applyBorder="1" applyAlignment="1">
      <alignment horizontal="left" vertical="center" wrapText="1"/>
    </xf>
    <xf numFmtId="0" fontId="31" fillId="0" borderId="10" xfId="54" applyFont="1" applyFill="1" applyBorder="1" applyAlignment="1">
      <alignment horizontal="center" vertical="center" wrapText="1"/>
    </xf>
    <xf numFmtId="0" fontId="35" fillId="0" borderId="0" xfId="54" applyFont="1" applyFill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31" fillId="0" borderId="11" xfId="54" applyFont="1" applyFill="1" applyBorder="1" applyAlignment="1">
      <alignment horizontal="center" vertical="center" wrapText="1"/>
    </xf>
    <xf numFmtId="0" fontId="31" fillId="0" borderId="13" xfId="54" applyFont="1" applyFill="1" applyBorder="1" applyAlignment="1">
      <alignment horizontal="center" vertical="center" wrapText="1"/>
    </xf>
    <xf numFmtId="0" fontId="31" fillId="0" borderId="0" xfId="54" applyFont="1" applyFill="1" applyAlignment="1">
      <alignment horizontal="center" vertical="top"/>
    </xf>
    <xf numFmtId="0" fontId="32" fillId="0" borderId="0" xfId="54" applyFont="1" applyFill="1" applyBorder="1" applyAlignment="1">
      <alignment horizontal="center" vertical="center" wrapText="1"/>
    </xf>
    <xf numFmtId="0" fontId="36" fillId="0" borderId="0" xfId="54" applyFont="1" applyFill="1" applyAlignment="1">
      <alignment horizontal="center" vertical="center"/>
    </xf>
    <xf numFmtId="0" fontId="36" fillId="0" borderId="0" xfId="54" applyFont="1" applyFill="1" applyAlignment="1">
      <alignment horizontal="center"/>
    </xf>
    <xf numFmtId="0" fontId="34" fillId="0" borderId="0" xfId="0" applyFont="1" applyFill="1" applyAlignment="1">
      <alignment horizontal="center" wrapText="1"/>
    </xf>
  </cellXfs>
  <cellStyles count="271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DB3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761A7"/>
      </a:dk1>
      <a:lt1>
        <a:sysClr val="window" lastClr="E7FBF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N98"/>
  <sheetViews>
    <sheetView tabSelected="1" topLeftCell="A73" zoomScale="80" zoomScaleNormal="80" zoomScaleSheetLayoutView="80" workbookViewId="0">
      <selection activeCell="A11" sqref="A11"/>
    </sheetView>
  </sheetViews>
  <sheetFormatPr defaultRowHeight="12" x14ac:dyDescent="0.2"/>
  <cols>
    <col min="1" max="1" width="10.875" style="7" customWidth="1"/>
    <col min="2" max="2" width="35.875" style="7" customWidth="1"/>
    <col min="3" max="3" width="12.75" style="7" customWidth="1"/>
    <col min="4" max="15" width="8.125" style="7" customWidth="1"/>
    <col min="16" max="17" width="9.375" style="7" customWidth="1"/>
    <col min="18" max="19" width="8.125" style="7" customWidth="1"/>
    <col min="20" max="20" width="9.5" style="7" customWidth="1"/>
    <col min="21" max="21" width="10.625" style="7" customWidth="1"/>
    <col min="22" max="22" width="10.125" style="7" customWidth="1"/>
    <col min="23" max="23" width="11.375" style="7" customWidth="1"/>
    <col min="24" max="24" width="11.125" style="7" customWidth="1"/>
    <col min="25" max="25" width="10.75" style="7" customWidth="1"/>
    <col min="26" max="26" width="11.875" style="7" customWidth="1"/>
    <col min="27" max="27" width="12.125" style="7" customWidth="1"/>
    <col min="28" max="16384" width="9" style="7"/>
  </cols>
  <sheetData>
    <row r="1" spans="1:40" ht="18.75" x14ac:dyDescent="0.2">
      <c r="AA1" s="8" t="s">
        <v>34</v>
      </c>
    </row>
    <row r="2" spans="1:40" ht="18.75" x14ac:dyDescent="0.3">
      <c r="H2" s="9"/>
      <c r="I2" s="39"/>
      <c r="J2" s="39"/>
      <c r="K2" s="39"/>
      <c r="L2" s="39"/>
      <c r="M2" s="9"/>
      <c r="AA2" s="10" t="s">
        <v>0</v>
      </c>
    </row>
    <row r="3" spans="1:40" ht="18.75" x14ac:dyDescent="0.3">
      <c r="H3" s="11"/>
      <c r="I3" s="11"/>
      <c r="J3" s="11"/>
      <c r="K3" s="11"/>
      <c r="L3" s="11"/>
      <c r="M3" s="11"/>
      <c r="AA3" s="10" t="s">
        <v>141</v>
      </c>
    </row>
    <row r="4" spans="1:40" ht="18.75" x14ac:dyDescent="0.2">
      <c r="A4" s="40" t="s">
        <v>59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</row>
    <row r="5" spans="1:40" ht="18.75" x14ac:dyDescent="0.3">
      <c r="A5" s="41" t="s">
        <v>168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</row>
    <row r="6" spans="1:40" ht="15.75" customHeight="1" x14ac:dyDescent="0.2"/>
    <row r="7" spans="1:40" ht="21.75" customHeight="1" x14ac:dyDescent="0.2">
      <c r="A7" s="33" t="s">
        <v>140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</row>
    <row r="8" spans="1:40" ht="15.75" customHeight="1" x14ac:dyDescent="0.2">
      <c r="A8" s="38" t="s">
        <v>60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10" spans="1:40" ht="16.5" customHeight="1" x14ac:dyDescent="0.2">
      <c r="A10" s="33" t="s">
        <v>191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</row>
    <row r="11" spans="1:40" ht="15" customHeight="1" x14ac:dyDescent="0.2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3"/>
      <c r="O11" s="13"/>
      <c r="P11" s="13"/>
      <c r="Q11" s="13"/>
      <c r="R11" s="13"/>
      <c r="S11" s="13"/>
      <c r="T11" s="13"/>
      <c r="U11" s="13"/>
      <c r="V11" s="12"/>
      <c r="W11" s="12"/>
      <c r="X11" s="12"/>
      <c r="Y11" s="12"/>
      <c r="Z11" s="12"/>
      <c r="AA11" s="12"/>
    </row>
    <row r="12" spans="1:40" s="11" customFormat="1" ht="38.25" customHeight="1" x14ac:dyDescent="0.3">
      <c r="A12" s="42" t="s">
        <v>190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 s="11" customFormat="1" ht="15.75" customHeight="1" x14ac:dyDescent="0.25">
      <c r="A13" s="35" t="s">
        <v>126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</row>
    <row r="14" spans="1:40" s="11" customFormat="1" ht="15.75" customHeight="1" x14ac:dyDescent="0.3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 s="14" customFormat="1" ht="24" customHeight="1" x14ac:dyDescent="0.25">
      <c r="A15" s="32" t="s">
        <v>33</v>
      </c>
      <c r="B15" s="32" t="s">
        <v>2</v>
      </c>
      <c r="C15" s="32" t="s">
        <v>1</v>
      </c>
      <c r="D15" s="32" t="s">
        <v>32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</row>
    <row r="16" spans="1:40" ht="80.25" customHeight="1" x14ac:dyDescent="0.2">
      <c r="A16" s="32"/>
      <c r="B16" s="32"/>
      <c r="C16" s="32"/>
      <c r="D16" s="32" t="s">
        <v>8</v>
      </c>
      <c r="E16" s="32"/>
      <c r="F16" s="32"/>
      <c r="G16" s="32"/>
      <c r="H16" s="36" t="s">
        <v>9</v>
      </c>
      <c r="I16" s="37"/>
      <c r="J16" s="37"/>
      <c r="K16" s="37"/>
      <c r="L16" s="37"/>
      <c r="M16" s="37"/>
      <c r="N16" s="32" t="s">
        <v>6</v>
      </c>
      <c r="O16" s="32"/>
      <c r="P16" s="32" t="s">
        <v>7</v>
      </c>
      <c r="Q16" s="32"/>
      <c r="R16" s="32" t="s">
        <v>3</v>
      </c>
      <c r="S16" s="32"/>
      <c r="T16" s="32"/>
      <c r="U16" s="32"/>
      <c r="V16" s="32" t="s">
        <v>4</v>
      </c>
      <c r="W16" s="32"/>
      <c r="X16" s="32"/>
      <c r="Y16" s="32"/>
      <c r="Z16" s="32" t="s">
        <v>5</v>
      </c>
      <c r="AA16" s="32"/>
    </row>
    <row r="17" spans="1:27" s="15" customFormat="1" ht="186.75" customHeight="1" x14ac:dyDescent="0.2">
      <c r="A17" s="32"/>
      <c r="B17" s="32"/>
      <c r="C17" s="32"/>
      <c r="D17" s="28" t="s">
        <v>112</v>
      </c>
      <c r="E17" s="28"/>
      <c r="F17" s="30" t="s">
        <v>113</v>
      </c>
      <c r="G17" s="31"/>
      <c r="H17" s="28" t="s">
        <v>114</v>
      </c>
      <c r="I17" s="28"/>
      <c r="J17" s="28" t="s">
        <v>115</v>
      </c>
      <c r="K17" s="28"/>
      <c r="L17" s="28" t="s">
        <v>116</v>
      </c>
      <c r="M17" s="28"/>
      <c r="N17" s="28" t="s">
        <v>118</v>
      </c>
      <c r="O17" s="28"/>
      <c r="P17" s="28" t="s">
        <v>119</v>
      </c>
      <c r="Q17" s="28"/>
      <c r="R17" s="29" t="s">
        <v>120</v>
      </c>
      <c r="S17" s="29"/>
      <c r="T17" s="29" t="s">
        <v>121</v>
      </c>
      <c r="U17" s="29"/>
      <c r="V17" s="27" t="s">
        <v>122</v>
      </c>
      <c r="W17" s="27"/>
      <c r="X17" s="27" t="s">
        <v>123</v>
      </c>
      <c r="Y17" s="27"/>
      <c r="Z17" s="27" t="s">
        <v>124</v>
      </c>
      <c r="AA17" s="27"/>
    </row>
    <row r="18" spans="1:27" ht="87" customHeight="1" x14ac:dyDescent="0.2">
      <c r="A18" s="32"/>
      <c r="B18" s="32"/>
      <c r="C18" s="32"/>
      <c r="D18" s="6" t="s">
        <v>125</v>
      </c>
      <c r="E18" s="6" t="s">
        <v>147</v>
      </c>
      <c r="F18" s="6" t="s">
        <v>125</v>
      </c>
      <c r="G18" s="6" t="s">
        <v>147</v>
      </c>
      <c r="H18" s="6" t="s">
        <v>125</v>
      </c>
      <c r="I18" s="6" t="s">
        <v>147</v>
      </c>
      <c r="J18" s="6" t="s">
        <v>125</v>
      </c>
      <c r="K18" s="6" t="s">
        <v>147</v>
      </c>
      <c r="L18" s="6" t="s">
        <v>125</v>
      </c>
      <c r="M18" s="6" t="s">
        <v>147</v>
      </c>
      <c r="N18" s="6" t="s">
        <v>125</v>
      </c>
      <c r="O18" s="6" t="s">
        <v>147</v>
      </c>
      <c r="P18" s="6" t="s">
        <v>125</v>
      </c>
      <c r="Q18" s="6" t="s">
        <v>147</v>
      </c>
      <c r="R18" s="6" t="s">
        <v>125</v>
      </c>
      <c r="S18" s="6" t="s">
        <v>147</v>
      </c>
      <c r="T18" s="6" t="s">
        <v>125</v>
      </c>
      <c r="U18" s="6" t="s">
        <v>147</v>
      </c>
      <c r="V18" s="6" t="s">
        <v>125</v>
      </c>
      <c r="W18" s="6" t="s">
        <v>147</v>
      </c>
      <c r="X18" s="6" t="s">
        <v>125</v>
      </c>
      <c r="Y18" s="6" t="s">
        <v>147</v>
      </c>
      <c r="Z18" s="6" t="s">
        <v>125</v>
      </c>
      <c r="AA18" s="6" t="s">
        <v>147</v>
      </c>
    </row>
    <row r="19" spans="1:27" s="19" customFormat="1" ht="15.75" x14ac:dyDescent="0.25">
      <c r="A19" s="16">
        <v>1</v>
      </c>
      <c r="B19" s="17">
        <v>2</v>
      </c>
      <c r="C19" s="16">
        <v>3</v>
      </c>
      <c r="D19" s="18" t="s">
        <v>14</v>
      </c>
      <c r="E19" s="18" t="s">
        <v>15</v>
      </c>
      <c r="F19" s="18" t="s">
        <v>16</v>
      </c>
      <c r="G19" s="18" t="s">
        <v>25</v>
      </c>
      <c r="H19" s="18" t="s">
        <v>10</v>
      </c>
      <c r="I19" s="18" t="s">
        <v>11</v>
      </c>
      <c r="J19" s="18" t="s">
        <v>17</v>
      </c>
      <c r="K19" s="18" t="s">
        <v>18</v>
      </c>
      <c r="L19" s="18" t="s">
        <v>35</v>
      </c>
      <c r="M19" s="18" t="s">
        <v>117</v>
      </c>
      <c r="N19" s="18" t="s">
        <v>12</v>
      </c>
      <c r="O19" s="18" t="s">
        <v>13</v>
      </c>
      <c r="P19" s="18" t="s">
        <v>19</v>
      </c>
      <c r="Q19" s="18" t="s">
        <v>20</v>
      </c>
      <c r="R19" s="18" t="s">
        <v>21</v>
      </c>
      <c r="S19" s="18" t="s">
        <v>22</v>
      </c>
      <c r="T19" s="18" t="s">
        <v>23</v>
      </c>
      <c r="U19" s="18" t="s">
        <v>24</v>
      </c>
      <c r="V19" s="18" t="s">
        <v>26</v>
      </c>
      <c r="W19" s="18" t="s">
        <v>27</v>
      </c>
      <c r="X19" s="18" t="s">
        <v>28</v>
      </c>
      <c r="Y19" s="18" t="s">
        <v>29</v>
      </c>
      <c r="Z19" s="18" t="s">
        <v>30</v>
      </c>
      <c r="AA19" s="18" t="s">
        <v>31</v>
      </c>
    </row>
    <row r="20" spans="1:27" ht="31.5" x14ac:dyDescent="0.2">
      <c r="A20" s="3" t="s">
        <v>62</v>
      </c>
      <c r="B20" s="20" t="s">
        <v>61</v>
      </c>
      <c r="C20" s="16" t="s">
        <v>187</v>
      </c>
      <c r="D20" s="4">
        <f>SUM(D21:D26)</f>
        <v>0</v>
      </c>
      <c r="E20" s="4">
        <f t="shared" ref="E20:AA20" si="0">SUM(E21:E26)</f>
        <v>0</v>
      </c>
      <c r="F20" s="4">
        <f t="shared" si="0"/>
        <v>0</v>
      </c>
      <c r="G20" s="4">
        <f t="shared" si="0"/>
        <v>0</v>
      </c>
      <c r="H20" s="4">
        <f t="shared" si="0"/>
        <v>0</v>
      </c>
      <c r="I20" s="4">
        <f t="shared" si="0"/>
        <v>0</v>
      </c>
      <c r="J20" s="4">
        <f t="shared" si="0"/>
        <v>0</v>
      </c>
      <c r="K20" s="4">
        <f t="shared" si="0"/>
        <v>0</v>
      </c>
      <c r="L20" s="4">
        <f t="shared" si="0"/>
        <v>0</v>
      </c>
      <c r="M20" s="4">
        <f t="shared" si="0"/>
        <v>0</v>
      </c>
      <c r="N20" s="4">
        <f t="shared" si="0"/>
        <v>0</v>
      </c>
      <c r="O20" s="4">
        <f t="shared" si="0"/>
        <v>0</v>
      </c>
      <c r="P20" s="4">
        <f t="shared" si="0"/>
        <v>0</v>
      </c>
      <c r="Q20" s="4">
        <f t="shared" si="0"/>
        <v>0</v>
      </c>
      <c r="R20" s="4">
        <f t="shared" si="0"/>
        <v>0</v>
      </c>
      <c r="S20" s="4">
        <f t="shared" si="0"/>
        <v>0</v>
      </c>
      <c r="T20" s="4">
        <f>T21+T22+T23+T24+T25+T26</f>
        <v>0</v>
      </c>
      <c r="U20" s="4">
        <v>0</v>
      </c>
      <c r="V20" s="4">
        <v>0</v>
      </c>
      <c r="W20" s="4">
        <v>0</v>
      </c>
      <c r="X20" s="4">
        <f>X21+X22+X23+X24+X25+X26</f>
        <v>295.12170000000003</v>
      </c>
      <c r="Y20" s="4">
        <v>0</v>
      </c>
      <c r="Z20" s="4">
        <f t="shared" si="0"/>
        <v>0</v>
      </c>
      <c r="AA20" s="4">
        <f t="shared" si="0"/>
        <v>0</v>
      </c>
    </row>
    <row r="21" spans="1:27" ht="15.75" x14ac:dyDescent="0.2">
      <c r="A21" s="16">
        <v>0.1</v>
      </c>
      <c r="B21" s="21" t="s">
        <v>63</v>
      </c>
      <c r="C21" s="16" t="s">
        <v>111</v>
      </c>
      <c r="D21" s="4">
        <f>D28</f>
        <v>0</v>
      </c>
      <c r="E21" s="4">
        <f t="shared" ref="E21:AA21" si="1">E28</f>
        <v>0</v>
      </c>
      <c r="F21" s="4">
        <f t="shared" si="1"/>
        <v>0</v>
      </c>
      <c r="G21" s="4">
        <f t="shared" si="1"/>
        <v>0</v>
      </c>
      <c r="H21" s="4">
        <f t="shared" si="1"/>
        <v>0</v>
      </c>
      <c r="I21" s="4">
        <f t="shared" si="1"/>
        <v>0</v>
      </c>
      <c r="J21" s="4">
        <f t="shared" si="1"/>
        <v>0</v>
      </c>
      <c r="K21" s="4">
        <f t="shared" si="1"/>
        <v>0</v>
      </c>
      <c r="L21" s="4">
        <f t="shared" si="1"/>
        <v>0</v>
      </c>
      <c r="M21" s="4">
        <f t="shared" si="1"/>
        <v>0</v>
      </c>
      <c r="N21" s="4">
        <f t="shared" si="1"/>
        <v>0</v>
      </c>
      <c r="O21" s="4">
        <f t="shared" si="1"/>
        <v>0</v>
      </c>
      <c r="P21" s="4">
        <f t="shared" si="1"/>
        <v>0</v>
      </c>
      <c r="Q21" s="4">
        <f t="shared" si="1"/>
        <v>0</v>
      </c>
      <c r="R21" s="4">
        <f t="shared" si="1"/>
        <v>0</v>
      </c>
      <c r="S21" s="4">
        <f t="shared" si="1"/>
        <v>0</v>
      </c>
      <c r="T21" s="4">
        <f>T28</f>
        <v>0</v>
      </c>
      <c r="U21" s="4">
        <f t="shared" si="1"/>
        <v>0</v>
      </c>
      <c r="V21" s="4">
        <f>V28</f>
        <v>0</v>
      </c>
      <c r="W21" s="4">
        <f t="shared" si="1"/>
        <v>0</v>
      </c>
      <c r="X21" s="4">
        <f t="shared" si="1"/>
        <v>0</v>
      </c>
      <c r="Y21" s="4">
        <f t="shared" si="1"/>
        <v>0</v>
      </c>
      <c r="Z21" s="4">
        <f t="shared" si="1"/>
        <v>0</v>
      </c>
      <c r="AA21" s="4">
        <f t="shared" si="1"/>
        <v>0</v>
      </c>
    </row>
    <row r="22" spans="1:27" ht="67.5" customHeight="1" x14ac:dyDescent="0.2">
      <c r="A22" s="16">
        <v>0.2</v>
      </c>
      <c r="B22" s="21" t="s">
        <v>64</v>
      </c>
      <c r="C22" s="16" t="s">
        <v>111</v>
      </c>
      <c r="D22" s="4">
        <f>D48</f>
        <v>0</v>
      </c>
      <c r="E22" s="4">
        <f t="shared" ref="E22:AA22" si="2">E48</f>
        <v>0</v>
      </c>
      <c r="F22" s="4">
        <f t="shared" si="2"/>
        <v>0</v>
      </c>
      <c r="G22" s="4">
        <f t="shared" si="2"/>
        <v>0</v>
      </c>
      <c r="H22" s="4">
        <f t="shared" si="2"/>
        <v>0</v>
      </c>
      <c r="I22" s="4">
        <f t="shared" si="2"/>
        <v>0</v>
      </c>
      <c r="J22" s="4">
        <f t="shared" si="2"/>
        <v>0</v>
      </c>
      <c r="K22" s="4">
        <f t="shared" si="2"/>
        <v>0</v>
      </c>
      <c r="L22" s="4">
        <f t="shared" si="2"/>
        <v>0</v>
      </c>
      <c r="M22" s="4">
        <f t="shared" si="2"/>
        <v>0</v>
      </c>
      <c r="N22" s="4">
        <f t="shared" si="2"/>
        <v>0</v>
      </c>
      <c r="O22" s="4">
        <f t="shared" si="2"/>
        <v>0</v>
      </c>
      <c r="P22" s="4">
        <f t="shared" si="2"/>
        <v>0</v>
      </c>
      <c r="Q22" s="4">
        <f t="shared" si="2"/>
        <v>0</v>
      </c>
      <c r="R22" s="4">
        <f t="shared" si="2"/>
        <v>0</v>
      </c>
      <c r="S22" s="4">
        <f t="shared" si="2"/>
        <v>0</v>
      </c>
      <c r="T22" s="4">
        <f t="shared" si="2"/>
        <v>0</v>
      </c>
      <c r="U22" s="4">
        <f t="shared" si="2"/>
        <v>0</v>
      </c>
      <c r="V22" s="4">
        <v>0</v>
      </c>
      <c r="W22" s="4">
        <f t="shared" si="2"/>
        <v>0</v>
      </c>
      <c r="X22" s="4">
        <f>X48</f>
        <v>35.82</v>
      </c>
      <c r="Y22" s="4">
        <v>0</v>
      </c>
      <c r="Z22" s="4">
        <f t="shared" si="2"/>
        <v>0</v>
      </c>
      <c r="AA22" s="4">
        <f t="shared" si="2"/>
        <v>0</v>
      </c>
    </row>
    <row r="23" spans="1:27" ht="33" customHeight="1" x14ac:dyDescent="0.2">
      <c r="A23" s="16">
        <v>0.3</v>
      </c>
      <c r="B23" s="21" t="s">
        <v>65</v>
      </c>
      <c r="C23" s="16" t="s">
        <v>111</v>
      </c>
      <c r="D23" s="4">
        <f t="shared" ref="D23:AA23" si="3">D72</f>
        <v>0</v>
      </c>
      <c r="E23" s="4">
        <f t="shared" si="3"/>
        <v>0</v>
      </c>
      <c r="F23" s="4">
        <f t="shared" si="3"/>
        <v>0</v>
      </c>
      <c r="G23" s="4">
        <f t="shared" si="3"/>
        <v>0</v>
      </c>
      <c r="H23" s="4">
        <f t="shared" si="3"/>
        <v>0</v>
      </c>
      <c r="I23" s="4">
        <f t="shared" si="3"/>
        <v>0</v>
      </c>
      <c r="J23" s="4">
        <f t="shared" si="3"/>
        <v>0</v>
      </c>
      <c r="K23" s="4">
        <f t="shared" si="3"/>
        <v>0</v>
      </c>
      <c r="L23" s="4">
        <f t="shared" si="3"/>
        <v>0</v>
      </c>
      <c r="M23" s="4">
        <f t="shared" si="3"/>
        <v>0</v>
      </c>
      <c r="N23" s="4">
        <f t="shared" si="3"/>
        <v>0</v>
      </c>
      <c r="O23" s="4">
        <f t="shared" si="3"/>
        <v>0</v>
      </c>
      <c r="P23" s="4">
        <f t="shared" si="3"/>
        <v>0</v>
      </c>
      <c r="Q23" s="4">
        <f t="shared" si="3"/>
        <v>0</v>
      </c>
      <c r="R23" s="4">
        <f t="shared" si="3"/>
        <v>0</v>
      </c>
      <c r="S23" s="4">
        <f t="shared" si="3"/>
        <v>0</v>
      </c>
      <c r="T23" s="4">
        <f>T72</f>
        <v>0</v>
      </c>
      <c r="U23" s="4">
        <f t="shared" si="3"/>
        <v>0</v>
      </c>
      <c r="V23" s="4">
        <f t="shared" si="3"/>
        <v>0</v>
      </c>
      <c r="W23" s="4">
        <f t="shared" si="3"/>
        <v>0</v>
      </c>
      <c r="X23" s="4">
        <f t="shared" si="3"/>
        <v>0</v>
      </c>
      <c r="Y23" s="4">
        <f t="shared" si="3"/>
        <v>0</v>
      </c>
      <c r="Z23" s="4">
        <f t="shared" si="3"/>
        <v>0</v>
      </c>
      <c r="AA23" s="4">
        <f t="shared" si="3"/>
        <v>0</v>
      </c>
    </row>
    <row r="24" spans="1:27" ht="31.5" x14ac:dyDescent="0.2">
      <c r="A24" s="16">
        <v>0.4</v>
      </c>
      <c r="B24" s="21" t="s">
        <v>66</v>
      </c>
      <c r="C24" s="16" t="s">
        <v>111</v>
      </c>
      <c r="D24" s="4">
        <f t="shared" ref="D24:AA24" si="4">D75</f>
        <v>0</v>
      </c>
      <c r="E24" s="4">
        <f t="shared" si="4"/>
        <v>0</v>
      </c>
      <c r="F24" s="4">
        <f t="shared" si="4"/>
        <v>0</v>
      </c>
      <c r="G24" s="4">
        <f t="shared" si="4"/>
        <v>0</v>
      </c>
      <c r="H24" s="4">
        <f t="shared" si="4"/>
        <v>0</v>
      </c>
      <c r="I24" s="4">
        <f t="shared" si="4"/>
        <v>0</v>
      </c>
      <c r="J24" s="4">
        <f t="shared" si="4"/>
        <v>0</v>
      </c>
      <c r="K24" s="4">
        <f t="shared" si="4"/>
        <v>0</v>
      </c>
      <c r="L24" s="4">
        <f t="shared" si="4"/>
        <v>0</v>
      </c>
      <c r="M24" s="4">
        <f t="shared" si="4"/>
        <v>0</v>
      </c>
      <c r="N24" s="4">
        <f t="shared" si="4"/>
        <v>0</v>
      </c>
      <c r="O24" s="4">
        <f t="shared" si="4"/>
        <v>0</v>
      </c>
      <c r="P24" s="4">
        <f t="shared" si="4"/>
        <v>0</v>
      </c>
      <c r="Q24" s="4">
        <f t="shared" si="4"/>
        <v>0</v>
      </c>
      <c r="R24" s="4">
        <f t="shared" si="4"/>
        <v>0</v>
      </c>
      <c r="S24" s="4">
        <f t="shared" si="4"/>
        <v>0</v>
      </c>
      <c r="T24" s="4">
        <f t="shared" si="4"/>
        <v>0</v>
      </c>
      <c r="U24" s="4">
        <f t="shared" si="4"/>
        <v>0</v>
      </c>
      <c r="V24" s="4">
        <v>0</v>
      </c>
      <c r="W24" s="4">
        <f t="shared" si="4"/>
        <v>0</v>
      </c>
      <c r="X24" s="4">
        <f t="shared" si="4"/>
        <v>24.77</v>
      </c>
      <c r="Y24" s="4">
        <f t="shared" si="4"/>
        <v>0</v>
      </c>
      <c r="Z24" s="4">
        <f t="shared" si="4"/>
        <v>0</v>
      </c>
      <c r="AA24" s="4">
        <f t="shared" si="4"/>
        <v>0</v>
      </c>
    </row>
    <row r="25" spans="1:27" ht="47.25" x14ac:dyDescent="0.2">
      <c r="A25" s="16">
        <v>0.5</v>
      </c>
      <c r="B25" s="21" t="s">
        <v>67</v>
      </c>
      <c r="C25" s="16" t="s">
        <v>111</v>
      </c>
      <c r="D25" s="4">
        <f t="shared" ref="D25:AA26" si="5">D77</f>
        <v>0</v>
      </c>
      <c r="E25" s="4">
        <f t="shared" si="5"/>
        <v>0</v>
      </c>
      <c r="F25" s="4">
        <f t="shared" si="5"/>
        <v>0</v>
      </c>
      <c r="G25" s="4">
        <f t="shared" si="5"/>
        <v>0</v>
      </c>
      <c r="H25" s="4">
        <f t="shared" si="5"/>
        <v>0</v>
      </c>
      <c r="I25" s="4">
        <f t="shared" si="5"/>
        <v>0</v>
      </c>
      <c r="J25" s="4">
        <f t="shared" si="5"/>
        <v>0</v>
      </c>
      <c r="K25" s="4">
        <f t="shared" si="5"/>
        <v>0</v>
      </c>
      <c r="L25" s="4">
        <f t="shared" si="5"/>
        <v>0</v>
      </c>
      <c r="M25" s="4">
        <f t="shared" si="5"/>
        <v>0</v>
      </c>
      <c r="N25" s="4">
        <f t="shared" si="5"/>
        <v>0</v>
      </c>
      <c r="O25" s="4">
        <f t="shared" si="5"/>
        <v>0</v>
      </c>
      <c r="P25" s="4">
        <f t="shared" si="5"/>
        <v>0</v>
      </c>
      <c r="Q25" s="4">
        <f t="shared" si="5"/>
        <v>0</v>
      </c>
      <c r="R25" s="4">
        <f t="shared" si="5"/>
        <v>0</v>
      </c>
      <c r="S25" s="4">
        <f t="shared" si="5"/>
        <v>0</v>
      </c>
      <c r="T25" s="4">
        <f t="shared" si="5"/>
        <v>0</v>
      </c>
      <c r="U25" s="4">
        <f t="shared" si="5"/>
        <v>0</v>
      </c>
      <c r="V25" s="4">
        <f t="shared" si="5"/>
        <v>0</v>
      </c>
      <c r="W25" s="4">
        <f t="shared" si="5"/>
        <v>0</v>
      </c>
      <c r="X25" s="4">
        <f t="shared" si="5"/>
        <v>0</v>
      </c>
      <c r="Y25" s="4">
        <f t="shared" si="5"/>
        <v>0</v>
      </c>
      <c r="Z25" s="4">
        <f t="shared" si="5"/>
        <v>0</v>
      </c>
      <c r="AA25" s="4">
        <f t="shared" si="5"/>
        <v>0</v>
      </c>
    </row>
    <row r="26" spans="1:27" ht="24.75" customHeight="1" x14ac:dyDescent="0.2">
      <c r="A26" s="16">
        <v>0.6</v>
      </c>
      <c r="B26" s="21" t="s">
        <v>68</v>
      </c>
      <c r="C26" s="16" t="s">
        <v>111</v>
      </c>
      <c r="D26" s="4">
        <f t="shared" si="5"/>
        <v>0</v>
      </c>
      <c r="E26" s="4">
        <f t="shared" si="5"/>
        <v>0</v>
      </c>
      <c r="F26" s="4">
        <f t="shared" si="5"/>
        <v>0</v>
      </c>
      <c r="G26" s="4">
        <f t="shared" si="5"/>
        <v>0</v>
      </c>
      <c r="H26" s="4">
        <f t="shared" si="5"/>
        <v>0</v>
      </c>
      <c r="I26" s="4">
        <f t="shared" si="5"/>
        <v>0</v>
      </c>
      <c r="J26" s="4">
        <f t="shared" si="5"/>
        <v>0</v>
      </c>
      <c r="K26" s="4">
        <f t="shared" si="5"/>
        <v>0</v>
      </c>
      <c r="L26" s="4">
        <f t="shared" si="5"/>
        <v>0</v>
      </c>
      <c r="M26" s="4">
        <f t="shared" si="5"/>
        <v>0</v>
      </c>
      <c r="N26" s="4">
        <f t="shared" si="5"/>
        <v>0</v>
      </c>
      <c r="O26" s="4">
        <f t="shared" si="5"/>
        <v>0</v>
      </c>
      <c r="P26" s="4">
        <f t="shared" si="5"/>
        <v>0</v>
      </c>
      <c r="Q26" s="4">
        <f t="shared" si="5"/>
        <v>0</v>
      </c>
      <c r="R26" s="4">
        <f t="shared" si="5"/>
        <v>0</v>
      </c>
      <c r="S26" s="4">
        <f t="shared" si="5"/>
        <v>0</v>
      </c>
      <c r="T26" s="4">
        <f t="shared" si="5"/>
        <v>0</v>
      </c>
      <c r="U26" s="4">
        <f t="shared" si="5"/>
        <v>0</v>
      </c>
      <c r="V26" s="4">
        <v>0</v>
      </c>
      <c r="W26" s="4">
        <v>0</v>
      </c>
      <c r="X26" s="4">
        <f>X78</f>
        <v>234.5317</v>
      </c>
      <c r="Y26" s="4">
        <v>0</v>
      </c>
      <c r="Z26" s="4">
        <v>0</v>
      </c>
      <c r="AA26" s="4">
        <v>0</v>
      </c>
    </row>
    <row r="27" spans="1:27" ht="15.75" x14ac:dyDescent="0.2">
      <c r="A27" s="22">
        <v>1</v>
      </c>
      <c r="B27" s="20" t="s">
        <v>189</v>
      </c>
      <c r="C27" s="25" t="s">
        <v>187</v>
      </c>
      <c r="D27" s="26">
        <f>D28+D48+D72+D75+D77+D78</f>
        <v>0</v>
      </c>
      <c r="E27" s="26">
        <f t="shared" ref="E27:AA27" si="6">E28+E48+E72+E75+E77+E78</f>
        <v>0</v>
      </c>
      <c r="F27" s="26">
        <f t="shared" si="6"/>
        <v>0</v>
      </c>
      <c r="G27" s="26">
        <f t="shared" si="6"/>
        <v>0</v>
      </c>
      <c r="H27" s="26">
        <f t="shared" si="6"/>
        <v>0</v>
      </c>
      <c r="I27" s="26">
        <f t="shared" si="6"/>
        <v>0</v>
      </c>
      <c r="J27" s="26">
        <f t="shared" si="6"/>
        <v>0</v>
      </c>
      <c r="K27" s="26">
        <f t="shared" si="6"/>
        <v>0</v>
      </c>
      <c r="L27" s="26">
        <f t="shared" si="6"/>
        <v>0</v>
      </c>
      <c r="M27" s="26">
        <f t="shared" si="6"/>
        <v>0</v>
      </c>
      <c r="N27" s="26">
        <f t="shared" si="6"/>
        <v>0</v>
      </c>
      <c r="O27" s="26">
        <f t="shared" si="6"/>
        <v>0</v>
      </c>
      <c r="P27" s="26">
        <f t="shared" si="6"/>
        <v>0</v>
      </c>
      <c r="Q27" s="26">
        <f t="shared" si="6"/>
        <v>0</v>
      </c>
      <c r="R27" s="26">
        <f t="shared" si="6"/>
        <v>0</v>
      </c>
      <c r="S27" s="26">
        <f t="shared" si="6"/>
        <v>0</v>
      </c>
      <c r="T27" s="26">
        <f t="shared" si="6"/>
        <v>0</v>
      </c>
      <c r="U27" s="26">
        <f t="shared" si="6"/>
        <v>0</v>
      </c>
      <c r="V27" s="26">
        <f t="shared" si="6"/>
        <v>0</v>
      </c>
      <c r="W27" s="26">
        <f t="shared" si="6"/>
        <v>0</v>
      </c>
      <c r="X27" s="26">
        <f t="shared" si="6"/>
        <v>295.12170000000003</v>
      </c>
      <c r="Y27" s="26">
        <f t="shared" si="6"/>
        <v>0</v>
      </c>
      <c r="Z27" s="26">
        <f t="shared" si="6"/>
        <v>0</v>
      </c>
      <c r="AA27" s="26">
        <f t="shared" si="6"/>
        <v>0</v>
      </c>
    </row>
    <row r="28" spans="1:27" ht="31.5" x14ac:dyDescent="0.2">
      <c r="A28" s="22">
        <v>1.1000000000000001</v>
      </c>
      <c r="B28" s="21" t="s">
        <v>69</v>
      </c>
      <c r="C28" s="16" t="s">
        <v>111</v>
      </c>
      <c r="D28" s="4">
        <f>D32+D34+D35+D38+D39+D40+D42+D43+D44+D46+D47</f>
        <v>0</v>
      </c>
      <c r="E28" s="4">
        <f>E32+E34+E35+E38+E39+E40+E42+E43+E44+E46+E47</f>
        <v>0</v>
      </c>
      <c r="F28" s="4">
        <f>+F29+F33+F36+F45</f>
        <v>0</v>
      </c>
      <c r="G28" s="4">
        <f t="shared" ref="G28:AA28" si="7">+G29+G33+G36+G45</f>
        <v>0</v>
      </c>
      <c r="H28" s="4">
        <f t="shared" si="7"/>
        <v>0</v>
      </c>
      <c r="I28" s="4">
        <f t="shared" si="7"/>
        <v>0</v>
      </c>
      <c r="J28" s="4">
        <f t="shared" si="7"/>
        <v>0</v>
      </c>
      <c r="K28" s="4">
        <f t="shared" si="7"/>
        <v>0</v>
      </c>
      <c r="L28" s="4">
        <f t="shared" si="7"/>
        <v>0</v>
      </c>
      <c r="M28" s="4">
        <f t="shared" si="7"/>
        <v>0</v>
      </c>
      <c r="N28" s="4">
        <f t="shared" si="7"/>
        <v>0</v>
      </c>
      <c r="O28" s="4">
        <f t="shared" si="7"/>
        <v>0</v>
      </c>
      <c r="P28" s="4">
        <f t="shared" si="7"/>
        <v>0</v>
      </c>
      <c r="Q28" s="4">
        <f t="shared" si="7"/>
        <v>0</v>
      </c>
      <c r="R28" s="4">
        <f t="shared" si="7"/>
        <v>0</v>
      </c>
      <c r="S28" s="4">
        <f t="shared" si="7"/>
        <v>0</v>
      </c>
      <c r="T28" s="4">
        <f>+T29+T33+T36+T45</f>
        <v>0</v>
      </c>
      <c r="U28" s="4">
        <f t="shared" si="7"/>
        <v>0</v>
      </c>
      <c r="V28" s="4">
        <f t="shared" si="7"/>
        <v>0</v>
      </c>
      <c r="W28" s="4">
        <f t="shared" si="7"/>
        <v>0</v>
      </c>
      <c r="X28" s="4">
        <f t="shared" si="7"/>
        <v>0</v>
      </c>
      <c r="Y28" s="4">
        <f t="shared" si="7"/>
        <v>0</v>
      </c>
      <c r="Z28" s="4">
        <f t="shared" si="7"/>
        <v>0</v>
      </c>
      <c r="AA28" s="4">
        <f t="shared" si="7"/>
        <v>0</v>
      </c>
    </row>
    <row r="29" spans="1:27" ht="47.25" x14ac:dyDescent="0.2">
      <c r="A29" s="23" t="s">
        <v>37</v>
      </c>
      <c r="B29" s="21" t="s">
        <v>70</v>
      </c>
      <c r="C29" s="16" t="s">
        <v>111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</row>
    <row r="30" spans="1:27" ht="78.75" x14ac:dyDescent="0.2">
      <c r="A30" s="24" t="s">
        <v>44</v>
      </c>
      <c r="B30" s="21" t="s">
        <v>71</v>
      </c>
      <c r="C30" s="16" t="s">
        <v>111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</row>
    <row r="31" spans="1:27" ht="78.75" x14ac:dyDescent="0.2">
      <c r="A31" s="24" t="s">
        <v>45</v>
      </c>
      <c r="B31" s="21" t="s">
        <v>72</v>
      </c>
      <c r="C31" s="16" t="s">
        <v>111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</row>
    <row r="32" spans="1:27" ht="63" x14ac:dyDescent="0.2">
      <c r="A32" s="3" t="s">
        <v>46</v>
      </c>
      <c r="B32" s="21" t="s">
        <v>73</v>
      </c>
      <c r="C32" s="16" t="s">
        <v>111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</row>
    <row r="33" spans="1:27" ht="47.25" x14ac:dyDescent="0.2">
      <c r="A33" s="5" t="s">
        <v>38</v>
      </c>
      <c r="B33" s="21" t="s">
        <v>74</v>
      </c>
      <c r="C33" s="16" t="s">
        <v>111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</row>
    <row r="34" spans="1:27" ht="78.75" x14ac:dyDescent="0.2">
      <c r="A34" s="3" t="s">
        <v>47</v>
      </c>
      <c r="B34" s="21" t="s">
        <v>75</v>
      </c>
      <c r="C34" s="16" t="s">
        <v>111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</row>
    <row r="35" spans="1:27" ht="47.25" x14ac:dyDescent="0.2">
      <c r="A35" s="3" t="s">
        <v>48</v>
      </c>
      <c r="B35" s="21" t="s">
        <v>76</v>
      </c>
      <c r="C35" s="16" t="s">
        <v>111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</row>
    <row r="36" spans="1:27" ht="63" x14ac:dyDescent="0.2">
      <c r="A36" s="5" t="s">
        <v>39</v>
      </c>
      <c r="B36" s="21" t="s">
        <v>77</v>
      </c>
      <c r="C36" s="16" t="s">
        <v>111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</row>
    <row r="37" spans="1:27" ht="47.25" x14ac:dyDescent="0.2">
      <c r="A37" s="3" t="s">
        <v>49</v>
      </c>
      <c r="B37" s="21" t="s">
        <v>78</v>
      </c>
      <c r="C37" s="16" t="s">
        <v>111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</row>
    <row r="38" spans="1:27" ht="126" x14ac:dyDescent="0.2">
      <c r="A38" s="3" t="s">
        <v>127</v>
      </c>
      <c r="B38" s="21" t="s">
        <v>79</v>
      </c>
      <c r="C38" s="16" t="s">
        <v>111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</row>
    <row r="39" spans="1:27" ht="110.25" x14ac:dyDescent="0.2">
      <c r="A39" s="3" t="s">
        <v>128</v>
      </c>
      <c r="B39" s="21" t="s">
        <v>80</v>
      </c>
      <c r="C39" s="16" t="s">
        <v>111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</row>
    <row r="40" spans="1:27" ht="110.25" x14ac:dyDescent="0.2">
      <c r="A40" s="3" t="s">
        <v>129</v>
      </c>
      <c r="B40" s="21" t="s">
        <v>81</v>
      </c>
      <c r="C40" s="16" t="s">
        <v>111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</row>
    <row r="41" spans="1:27" ht="47.25" x14ac:dyDescent="0.2">
      <c r="A41" s="3" t="s">
        <v>50</v>
      </c>
      <c r="B41" s="21" t="s">
        <v>78</v>
      </c>
      <c r="C41" s="16" t="s">
        <v>111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</row>
    <row r="42" spans="1:27" ht="126" x14ac:dyDescent="0.2">
      <c r="A42" s="3" t="s">
        <v>130</v>
      </c>
      <c r="B42" s="21" t="s">
        <v>79</v>
      </c>
      <c r="C42" s="16" t="s">
        <v>111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</row>
    <row r="43" spans="1:27" ht="110.25" x14ac:dyDescent="0.2">
      <c r="A43" s="3" t="s">
        <v>131</v>
      </c>
      <c r="B43" s="21" t="s">
        <v>80</v>
      </c>
      <c r="C43" s="16" t="s">
        <v>111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</row>
    <row r="44" spans="1:27" ht="96.75" customHeight="1" x14ac:dyDescent="0.2">
      <c r="A44" s="3" t="s">
        <v>132</v>
      </c>
      <c r="B44" s="21" t="s">
        <v>82</v>
      </c>
      <c r="C44" s="16" t="s">
        <v>111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</row>
    <row r="45" spans="1:27" ht="94.5" x14ac:dyDescent="0.2">
      <c r="A45" s="5" t="s">
        <v>40</v>
      </c>
      <c r="B45" s="21" t="s">
        <v>83</v>
      </c>
      <c r="C45" s="16" t="s">
        <v>111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</row>
    <row r="46" spans="1:27" ht="78.75" x14ac:dyDescent="0.2">
      <c r="A46" s="3" t="s">
        <v>51</v>
      </c>
      <c r="B46" s="21" t="s">
        <v>84</v>
      </c>
      <c r="C46" s="16" t="s">
        <v>111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</row>
    <row r="47" spans="1:27" ht="78.75" x14ac:dyDescent="0.2">
      <c r="A47" s="3" t="s">
        <v>52</v>
      </c>
      <c r="B47" s="21" t="s">
        <v>85</v>
      </c>
      <c r="C47" s="16" t="s">
        <v>111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</row>
    <row r="48" spans="1:27" ht="47.25" x14ac:dyDescent="0.2">
      <c r="A48" s="5" t="s">
        <v>36</v>
      </c>
      <c r="B48" s="21" t="s">
        <v>86</v>
      </c>
      <c r="C48" s="16" t="s">
        <v>111</v>
      </c>
      <c r="D48" s="4">
        <f>D50+D51+D57+D59+D68+D70</f>
        <v>0</v>
      </c>
      <c r="E48" s="4">
        <f>E50+E51+E57+E59+E68+E70</f>
        <v>0</v>
      </c>
      <c r="F48" s="4">
        <f t="shared" ref="F48:W48" si="8">+F49+F56+F60+F67</f>
        <v>0</v>
      </c>
      <c r="G48" s="4">
        <f t="shared" si="8"/>
        <v>0</v>
      </c>
      <c r="H48" s="4">
        <f t="shared" si="8"/>
        <v>0</v>
      </c>
      <c r="I48" s="4">
        <f t="shared" si="8"/>
        <v>0</v>
      </c>
      <c r="J48" s="4">
        <f t="shared" si="8"/>
        <v>0</v>
      </c>
      <c r="K48" s="4">
        <f t="shared" si="8"/>
        <v>0</v>
      </c>
      <c r="L48" s="4">
        <f t="shared" si="8"/>
        <v>0</v>
      </c>
      <c r="M48" s="4">
        <f t="shared" si="8"/>
        <v>0</v>
      </c>
      <c r="N48" s="4">
        <f t="shared" si="8"/>
        <v>0</v>
      </c>
      <c r="O48" s="4">
        <f t="shared" si="8"/>
        <v>0</v>
      </c>
      <c r="P48" s="4">
        <f t="shared" si="8"/>
        <v>0</v>
      </c>
      <c r="Q48" s="4">
        <f t="shared" si="8"/>
        <v>0</v>
      </c>
      <c r="R48" s="4">
        <f t="shared" si="8"/>
        <v>0</v>
      </c>
      <c r="S48" s="4">
        <f t="shared" si="8"/>
        <v>0</v>
      </c>
      <c r="T48" s="4">
        <f t="shared" si="8"/>
        <v>0</v>
      </c>
      <c r="U48" s="4">
        <f t="shared" si="8"/>
        <v>0</v>
      </c>
      <c r="V48" s="4">
        <f t="shared" si="8"/>
        <v>0</v>
      </c>
      <c r="W48" s="4">
        <f t="shared" si="8"/>
        <v>0</v>
      </c>
      <c r="X48" s="4">
        <f>X49+X56+X60+X67</f>
        <v>35.82</v>
      </c>
      <c r="Y48" s="4">
        <v>0</v>
      </c>
      <c r="Z48" s="4">
        <f>+Z49+Z56+Z60+Z67</f>
        <v>0</v>
      </c>
      <c r="AA48" s="4">
        <f>+AA49+AA56+AA60+AA67</f>
        <v>0</v>
      </c>
    </row>
    <row r="49" spans="1:27" ht="36" customHeight="1" x14ac:dyDescent="0.2">
      <c r="A49" s="3" t="s">
        <v>41</v>
      </c>
      <c r="B49" s="21" t="s">
        <v>87</v>
      </c>
      <c r="C49" s="16" t="s">
        <v>111</v>
      </c>
      <c r="D49" s="4">
        <f>+D50+D51</f>
        <v>0</v>
      </c>
      <c r="E49" s="4">
        <v>0</v>
      </c>
      <c r="F49" s="4">
        <f>+F50+F51</f>
        <v>0</v>
      </c>
      <c r="G49" s="4">
        <f t="shared" ref="G49:AA49" si="9">+G50+G51</f>
        <v>0</v>
      </c>
      <c r="H49" s="4">
        <f t="shared" si="9"/>
        <v>0</v>
      </c>
      <c r="I49" s="4">
        <f t="shared" si="9"/>
        <v>0</v>
      </c>
      <c r="J49" s="4">
        <f t="shared" si="9"/>
        <v>0</v>
      </c>
      <c r="K49" s="4">
        <f t="shared" si="9"/>
        <v>0</v>
      </c>
      <c r="L49" s="4">
        <f t="shared" si="9"/>
        <v>0</v>
      </c>
      <c r="M49" s="4">
        <f t="shared" si="9"/>
        <v>0</v>
      </c>
      <c r="N49" s="4">
        <f t="shared" si="9"/>
        <v>0</v>
      </c>
      <c r="O49" s="4">
        <f t="shared" si="9"/>
        <v>0</v>
      </c>
      <c r="P49" s="4">
        <f t="shared" si="9"/>
        <v>0</v>
      </c>
      <c r="Q49" s="4">
        <f t="shared" si="9"/>
        <v>0</v>
      </c>
      <c r="R49" s="4">
        <f t="shared" si="9"/>
        <v>0</v>
      </c>
      <c r="S49" s="4">
        <f t="shared" si="9"/>
        <v>0</v>
      </c>
      <c r="T49" s="4">
        <f t="shared" si="9"/>
        <v>0</v>
      </c>
      <c r="U49" s="4">
        <f t="shared" si="9"/>
        <v>0</v>
      </c>
      <c r="V49" s="4">
        <f t="shared" si="9"/>
        <v>0</v>
      </c>
      <c r="W49" s="4">
        <f t="shared" si="9"/>
        <v>0</v>
      </c>
      <c r="X49" s="4">
        <f>X50+X51</f>
        <v>13.469999999999999</v>
      </c>
      <c r="Y49" s="4">
        <v>0</v>
      </c>
      <c r="Z49" s="4">
        <f t="shared" si="9"/>
        <v>0</v>
      </c>
      <c r="AA49" s="4">
        <f t="shared" si="9"/>
        <v>0</v>
      </c>
    </row>
    <row r="50" spans="1:27" ht="31.5" x14ac:dyDescent="0.2">
      <c r="A50" s="3" t="s">
        <v>53</v>
      </c>
      <c r="B50" s="21" t="s">
        <v>88</v>
      </c>
      <c r="C50" s="16" t="s">
        <v>111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</row>
    <row r="51" spans="1:27" ht="85.5" customHeight="1" x14ac:dyDescent="0.2">
      <c r="A51" s="3" t="s">
        <v>54</v>
      </c>
      <c r="B51" s="21" t="s">
        <v>89</v>
      </c>
      <c r="C51" s="16" t="s">
        <v>111</v>
      </c>
      <c r="D51" s="4">
        <f t="shared" ref="D51:W51" si="10">SUM(D52:D55)</f>
        <v>0</v>
      </c>
      <c r="E51" s="4">
        <f t="shared" si="10"/>
        <v>0</v>
      </c>
      <c r="F51" s="4">
        <f t="shared" si="10"/>
        <v>0</v>
      </c>
      <c r="G51" s="4">
        <f t="shared" si="10"/>
        <v>0</v>
      </c>
      <c r="H51" s="4">
        <f t="shared" si="10"/>
        <v>0</v>
      </c>
      <c r="I51" s="4">
        <f t="shared" si="10"/>
        <v>0</v>
      </c>
      <c r="J51" s="4">
        <f t="shared" si="10"/>
        <v>0</v>
      </c>
      <c r="K51" s="4">
        <f t="shared" si="10"/>
        <v>0</v>
      </c>
      <c r="L51" s="4">
        <f t="shared" si="10"/>
        <v>0</v>
      </c>
      <c r="M51" s="4">
        <f t="shared" si="10"/>
        <v>0</v>
      </c>
      <c r="N51" s="4">
        <f t="shared" si="10"/>
        <v>0</v>
      </c>
      <c r="O51" s="4">
        <f t="shared" si="10"/>
        <v>0</v>
      </c>
      <c r="P51" s="4">
        <f t="shared" si="10"/>
        <v>0</v>
      </c>
      <c r="Q51" s="4">
        <f t="shared" si="10"/>
        <v>0</v>
      </c>
      <c r="R51" s="4">
        <f t="shared" si="10"/>
        <v>0</v>
      </c>
      <c r="S51" s="4">
        <f t="shared" si="10"/>
        <v>0</v>
      </c>
      <c r="T51" s="4">
        <f t="shared" si="10"/>
        <v>0</v>
      </c>
      <c r="U51" s="4">
        <f t="shared" si="10"/>
        <v>0</v>
      </c>
      <c r="V51" s="4">
        <f t="shared" si="10"/>
        <v>0</v>
      </c>
      <c r="W51" s="4">
        <f t="shared" si="10"/>
        <v>0</v>
      </c>
      <c r="X51" s="4">
        <f>X52+X53+X54+X55</f>
        <v>13.469999999999999</v>
      </c>
      <c r="Y51" s="4">
        <v>0</v>
      </c>
      <c r="Z51" s="4">
        <f>SUM(Z52:Z55)</f>
        <v>0</v>
      </c>
      <c r="AA51" s="4">
        <f>SUM(AA52:AA55)</f>
        <v>0</v>
      </c>
    </row>
    <row r="52" spans="1:27" ht="83.25" customHeight="1" x14ac:dyDescent="0.2">
      <c r="A52" s="3" t="s">
        <v>142</v>
      </c>
      <c r="B52" s="21" t="s">
        <v>184</v>
      </c>
      <c r="C52" s="16" t="s">
        <v>175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4.3899999999999997</v>
      </c>
      <c r="Y52" s="4">
        <v>0</v>
      </c>
      <c r="Z52" s="4">
        <v>0</v>
      </c>
      <c r="AA52" s="4">
        <v>0</v>
      </c>
    </row>
    <row r="53" spans="1:27" ht="69" customHeight="1" x14ac:dyDescent="0.2">
      <c r="A53" s="3" t="s">
        <v>143</v>
      </c>
      <c r="B53" s="21" t="s">
        <v>148</v>
      </c>
      <c r="C53" s="16" t="s">
        <v>176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4.8899999999999997</v>
      </c>
      <c r="Y53" s="4">
        <v>0</v>
      </c>
      <c r="Z53" s="4">
        <v>0</v>
      </c>
      <c r="AA53" s="4">
        <v>0</v>
      </c>
    </row>
    <row r="54" spans="1:27" ht="69" customHeight="1" x14ac:dyDescent="0.2">
      <c r="A54" s="3" t="s">
        <v>144</v>
      </c>
      <c r="B54" s="21" t="s">
        <v>149</v>
      </c>
      <c r="C54" s="16" t="s">
        <v>177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3.62</v>
      </c>
      <c r="Y54" s="4">
        <v>0</v>
      </c>
      <c r="Z54" s="4">
        <v>0</v>
      </c>
      <c r="AA54" s="4">
        <v>0</v>
      </c>
    </row>
    <row r="55" spans="1:27" ht="69" customHeight="1" x14ac:dyDescent="0.2">
      <c r="A55" s="3" t="s">
        <v>145</v>
      </c>
      <c r="B55" s="21" t="s">
        <v>185</v>
      </c>
      <c r="C55" s="16" t="s">
        <v>178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0.56999999999999995</v>
      </c>
      <c r="Y55" s="4">
        <v>0</v>
      </c>
      <c r="Z55" s="4">
        <v>0</v>
      </c>
      <c r="AA55" s="4">
        <v>0</v>
      </c>
    </row>
    <row r="56" spans="1:27" ht="69" customHeight="1" x14ac:dyDescent="0.2">
      <c r="A56" s="5" t="s">
        <v>42</v>
      </c>
      <c r="B56" s="21" t="s">
        <v>90</v>
      </c>
      <c r="C56" s="16" t="s">
        <v>111</v>
      </c>
      <c r="D56" s="4">
        <f t="shared" ref="D56:W56" si="11">+D57+D59</f>
        <v>0</v>
      </c>
      <c r="E56" s="4">
        <f t="shared" si="11"/>
        <v>0</v>
      </c>
      <c r="F56" s="4">
        <f t="shared" si="11"/>
        <v>0</v>
      </c>
      <c r="G56" s="4">
        <f t="shared" si="11"/>
        <v>0</v>
      </c>
      <c r="H56" s="4">
        <f t="shared" si="11"/>
        <v>0</v>
      </c>
      <c r="I56" s="4">
        <f t="shared" si="11"/>
        <v>0</v>
      </c>
      <c r="J56" s="4">
        <f t="shared" si="11"/>
        <v>0</v>
      </c>
      <c r="K56" s="4">
        <f t="shared" si="11"/>
        <v>0</v>
      </c>
      <c r="L56" s="4">
        <f t="shared" si="11"/>
        <v>0</v>
      </c>
      <c r="M56" s="4">
        <f t="shared" si="11"/>
        <v>0</v>
      </c>
      <c r="N56" s="4">
        <f t="shared" si="11"/>
        <v>0</v>
      </c>
      <c r="O56" s="4">
        <f t="shared" si="11"/>
        <v>0</v>
      </c>
      <c r="P56" s="4">
        <f t="shared" si="11"/>
        <v>0</v>
      </c>
      <c r="Q56" s="4">
        <f t="shared" si="11"/>
        <v>0</v>
      </c>
      <c r="R56" s="4">
        <f t="shared" si="11"/>
        <v>0</v>
      </c>
      <c r="S56" s="4">
        <f t="shared" si="11"/>
        <v>0</v>
      </c>
      <c r="T56" s="4">
        <f t="shared" si="11"/>
        <v>0</v>
      </c>
      <c r="U56" s="4">
        <f t="shared" si="11"/>
        <v>0</v>
      </c>
      <c r="V56" s="4">
        <f t="shared" si="11"/>
        <v>0</v>
      </c>
      <c r="W56" s="4">
        <f t="shared" si="11"/>
        <v>0</v>
      </c>
      <c r="X56" s="4">
        <f>X57+X59</f>
        <v>4.5</v>
      </c>
      <c r="Y56" s="4">
        <f>+Y57+Y59</f>
        <v>0</v>
      </c>
      <c r="Z56" s="4">
        <f>+Z57+Z59</f>
        <v>0</v>
      </c>
      <c r="AA56" s="4">
        <f>+AA57+AA59</f>
        <v>0</v>
      </c>
    </row>
    <row r="57" spans="1:27" ht="54" customHeight="1" x14ac:dyDescent="0.2">
      <c r="A57" s="3" t="s">
        <v>55</v>
      </c>
      <c r="B57" s="21" t="s">
        <v>91</v>
      </c>
      <c r="C57" s="16" t="s">
        <v>111</v>
      </c>
      <c r="D57" s="4">
        <f t="shared" ref="D57:W57" si="12">SUM(D58:D58)</f>
        <v>0</v>
      </c>
      <c r="E57" s="4">
        <f t="shared" si="12"/>
        <v>0</v>
      </c>
      <c r="F57" s="4">
        <f t="shared" si="12"/>
        <v>0</v>
      </c>
      <c r="G57" s="4">
        <f t="shared" si="12"/>
        <v>0</v>
      </c>
      <c r="H57" s="4">
        <f t="shared" si="12"/>
        <v>0</v>
      </c>
      <c r="I57" s="4">
        <f t="shared" si="12"/>
        <v>0</v>
      </c>
      <c r="J57" s="4">
        <f t="shared" si="12"/>
        <v>0</v>
      </c>
      <c r="K57" s="4">
        <f t="shared" si="12"/>
        <v>0</v>
      </c>
      <c r="L57" s="4">
        <f t="shared" si="12"/>
        <v>0</v>
      </c>
      <c r="M57" s="4">
        <f t="shared" si="12"/>
        <v>0</v>
      </c>
      <c r="N57" s="4">
        <f t="shared" si="12"/>
        <v>0</v>
      </c>
      <c r="O57" s="4">
        <f t="shared" si="12"/>
        <v>0</v>
      </c>
      <c r="P57" s="4">
        <f t="shared" si="12"/>
        <v>0</v>
      </c>
      <c r="Q57" s="4">
        <f t="shared" si="12"/>
        <v>0</v>
      </c>
      <c r="R57" s="4">
        <f t="shared" si="12"/>
        <v>0</v>
      </c>
      <c r="S57" s="4">
        <f t="shared" si="12"/>
        <v>0</v>
      </c>
      <c r="T57" s="4">
        <f t="shared" si="12"/>
        <v>0</v>
      </c>
      <c r="U57" s="4">
        <f t="shared" si="12"/>
        <v>0</v>
      </c>
      <c r="V57" s="4">
        <f t="shared" si="12"/>
        <v>0</v>
      </c>
      <c r="W57" s="4">
        <f t="shared" si="12"/>
        <v>0</v>
      </c>
      <c r="X57" s="4">
        <f>X58</f>
        <v>4.5</v>
      </c>
      <c r="Y57" s="4">
        <f>SUM(Y58:Y58)</f>
        <v>0</v>
      </c>
      <c r="Z57" s="4">
        <f>SUM(Z58:Z58)</f>
        <v>0</v>
      </c>
      <c r="AA57" s="4">
        <f>SUM(AA58:AA58)</f>
        <v>0</v>
      </c>
    </row>
    <row r="58" spans="1:27" ht="39.75" customHeight="1" x14ac:dyDescent="0.2">
      <c r="A58" s="3" t="s">
        <v>133</v>
      </c>
      <c r="B58" s="21" t="s">
        <v>150</v>
      </c>
      <c r="C58" s="16" t="s">
        <v>179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4.5</v>
      </c>
      <c r="Y58" s="4">
        <v>0</v>
      </c>
      <c r="Z58" s="4">
        <v>0</v>
      </c>
      <c r="AA58" s="4">
        <v>0</v>
      </c>
    </row>
    <row r="59" spans="1:27" ht="51" customHeight="1" x14ac:dyDescent="0.2">
      <c r="A59" s="3" t="s">
        <v>56</v>
      </c>
      <c r="B59" s="21" t="s">
        <v>92</v>
      </c>
      <c r="C59" s="16" t="s">
        <v>111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</row>
    <row r="60" spans="1:27" ht="54.75" customHeight="1" x14ac:dyDescent="0.2">
      <c r="A60" s="5" t="s">
        <v>146</v>
      </c>
      <c r="B60" s="21" t="s">
        <v>93</v>
      </c>
      <c r="C60" s="16" t="s">
        <v>111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f>X61+X63</f>
        <v>11.11</v>
      </c>
      <c r="Y60" s="4">
        <v>0</v>
      </c>
      <c r="Z60" s="4">
        <v>0</v>
      </c>
      <c r="AA60" s="4">
        <v>0</v>
      </c>
    </row>
    <row r="61" spans="1:27" ht="69" customHeight="1" x14ac:dyDescent="0.2">
      <c r="A61" s="3" t="s">
        <v>156</v>
      </c>
      <c r="B61" s="21" t="s">
        <v>151</v>
      </c>
      <c r="C61" s="16" t="s">
        <v>111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f>X62</f>
        <v>6.96</v>
      </c>
      <c r="Y61" s="4">
        <v>0</v>
      </c>
      <c r="Z61" s="4">
        <v>0</v>
      </c>
      <c r="AA61" s="4">
        <v>0</v>
      </c>
    </row>
    <row r="62" spans="1:27" ht="68.25" customHeight="1" x14ac:dyDescent="0.2">
      <c r="A62" s="3" t="s">
        <v>157</v>
      </c>
      <c r="B62" s="21" t="s">
        <v>169</v>
      </c>
      <c r="C62" s="16" t="s">
        <v>180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6.96</v>
      </c>
      <c r="Y62" s="4">
        <v>0</v>
      </c>
      <c r="Z62" s="4">
        <v>0</v>
      </c>
      <c r="AA62" s="4">
        <v>0</v>
      </c>
    </row>
    <row r="63" spans="1:27" ht="42" customHeight="1" x14ac:dyDescent="0.2">
      <c r="A63" s="3" t="s">
        <v>158</v>
      </c>
      <c r="B63" s="21" t="s">
        <v>152</v>
      </c>
      <c r="C63" s="16" t="s">
        <v>111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f>X64</f>
        <v>4.1500000000000004</v>
      </c>
      <c r="Y63" s="4">
        <v>0</v>
      </c>
      <c r="Z63" s="4">
        <v>0</v>
      </c>
      <c r="AA63" s="4">
        <v>0</v>
      </c>
    </row>
    <row r="64" spans="1:27" ht="39.75" customHeight="1" x14ac:dyDescent="0.2">
      <c r="A64" s="3" t="s">
        <v>159</v>
      </c>
      <c r="B64" s="21" t="s">
        <v>155</v>
      </c>
      <c r="C64" s="16" t="s">
        <v>181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4.1500000000000004</v>
      </c>
      <c r="Y64" s="4">
        <v>0</v>
      </c>
      <c r="Z64" s="4">
        <v>0</v>
      </c>
      <c r="AA64" s="4">
        <v>0</v>
      </c>
    </row>
    <row r="65" spans="1:27" ht="31.5" x14ac:dyDescent="0.2">
      <c r="A65" s="3" t="s">
        <v>160</v>
      </c>
      <c r="B65" s="21" t="s">
        <v>153</v>
      </c>
      <c r="C65" s="16" t="s">
        <v>111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  <c r="AA65" s="4">
        <v>0</v>
      </c>
    </row>
    <row r="66" spans="1:27" ht="47.25" x14ac:dyDescent="0.2">
      <c r="A66" s="3" t="s">
        <v>161</v>
      </c>
      <c r="B66" s="21" t="s">
        <v>154</v>
      </c>
      <c r="C66" s="16" t="s">
        <v>111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  <c r="AA66" s="4">
        <v>0</v>
      </c>
    </row>
    <row r="67" spans="1:27" ht="63" x14ac:dyDescent="0.2">
      <c r="A67" s="5" t="s">
        <v>43</v>
      </c>
      <c r="B67" s="21" t="s">
        <v>94</v>
      </c>
      <c r="C67" s="16" t="s">
        <v>111</v>
      </c>
      <c r="D67" s="4">
        <f t="shared" ref="D67:AA67" si="13">+D68+D70</f>
        <v>0</v>
      </c>
      <c r="E67" s="4">
        <f t="shared" si="13"/>
        <v>0</v>
      </c>
      <c r="F67" s="4">
        <f t="shared" si="13"/>
        <v>0</v>
      </c>
      <c r="G67" s="4">
        <f t="shared" si="13"/>
        <v>0</v>
      </c>
      <c r="H67" s="4">
        <f t="shared" si="13"/>
        <v>0</v>
      </c>
      <c r="I67" s="4">
        <f t="shared" si="13"/>
        <v>0</v>
      </c>
      <c r="J67" s="4">
        <f t="shared" si="13"/>
        <v>0</v>
      </c>
      <c r="K67" s="4">
        <f t="shared" si="13"/>
        <v>0</v>
      </c>
      <c r="L67" s="4">
        <f t="shared" si="13"/>
        <v>0</v>
      </c>
      <c r="M67" s="4">
        <f t="shared" si="13"/>
        <v>0</v>
      </c>
      <c r="N67" s="4">
        <f t="shared" si="13"/>
        <v>0</v>
      </c>
      <c r="O67" s="4">
        <f t="shared" si="13"/>
        <v>0</v>
      </c>
      <c r="P67" s="4">
        <f t="shared" si="13"/>
        <v>0</v>
      </c>
      <c r="Q67" s="4">
        <f t="shared" si="13"/>
        <v>0</v>
      </c>
      <c r="R67" s="4">
        <f t="shared" si="13"/>
        <v>0</v>
      </c>
      <c r="S67" s="4">
        <f t="shared" si="13"/>
        <v>0</v>
      </c>
      <c r="T67" s="4">
        <f t="shared" si="13"/>
        <v>0</v>
      </c>
      <c r="U67" s="4">
        <f t="shared" si="13"/>
        <v>0</v>
      </c>
      <c r="V67" s="4">
        <f t="shared" si="13"/>
        <v>0</v>
      </c>
      <c r="W67" s="4">
        <f t="shared" si="13"/>
        <v>0</v>
      </c>
      <c r="X67" s="4">
        <f t="shared" si="13"/>
        <v>6.74</v>
      </c>
      <c r="Y67" s="4">
        <f t="shared" si="13"/>
        <v>0</v>
      </c>
      <c r="Z67" s="4">
        <f t="shared" si="13"/>
        <v>0</v>
      </c>
      <c r="AA67" s="4">
        <f t="shared" si="13"/>
        <v>0</v>
      </c>
    </row>
    <row r="68" spans="1:27" ht="51.75" customHeight="1" x14ac:dyDescent="0.2">
      <c r="A68" s="3" t="s">
        <v>57</v>
      </c>
      <c r="B68" s="21" t="s">
        <v>95</v>
      </c>
      <c r="C68" s="16" t="s">
        <v>111</v>
      </c>
      <c r="D68" s="4">
        <f t="shared" ref="D68:W68" si="14">SUM(D69:D69)</f>
        <v>0</v>
      </c>
      <c r="E68" s="4">
        <f t="shared" si="14"/>
        <v>0</v>
      </c>
      <c r="F68" s="4">
        <f t="shared" si="14"/>
        <v>0</v>
      </c>
      <c r="G68" s="4">
        <f t="shared" si="14"/>
        <v>0</v>
      </c>
      <c r="H68" s="4">
        <f t="shared" si="14"/>
        <v>0</v>
      </c>
      <c r="I68" s="4">
        <f t="shared" si="14"/>
        <v>0</v>
      </c>
      <c r="J68" s="4">
        <f t="shared" si="14"/>
        <v>0</v>
      </c>
      <c r="K68" s="4">
        <f t="shared" si="14"/>
        <v>0</v>
      </c>
      <c r="L68" s="4">
        <f t="shared" si="14"/>
        <v>0</v>
      </c>
      <c r="M68" s="4">
        <f t="shared" si="14"/>
        <v>0</v>
      </c>
      <c r="N68" s="4">
        <f t="shared" si="14"/>
        <v>0</v>
      </c>
      <c r="O68" s="4">
        <f t="shared" si="14"/>
        <v>0</v>
      </c>
      <c r="P68" s="4">
        <f t="shared" si="14"/>
        <v>0</v>
      </c>
      <c r="Q68" s="4">
        <f t="shared" si="14"/>
        <v>0</v>
      </c>
      <c r="R68" s="4">
        <f t="shared" si="14"/>
        <v>0</v>
      </c>
      <c r="S68" s="4">
        <f t="shared" si="14"/>
        <v>0</v>
      </c>
      <c r="T68" s="4">
        <f t="shared" si="14"/>
        <v>0</v>
      </c>
      <c r="U68" s="4">
        <f t="shared" si="14"/>
        <v>0</v>
      </c>
      <c r="V68" s="4">
        <f t="shared" si="14"/>
        <v>0</v>
      </c>
      <c r="W68" s="4">
        <f t="shared" si="14"/>
        <v>0</v>
      </c>
      <c r="X68" s="4">
        <f>X69</f>
        <v>2.63</v>
      </c>
      <c r="Y68" s="4">
        <f>SUM(Y69:Y69)</f>
        <v>0</v>
      </c>
      <c r="Z68" s="4">
        <f>SUM(Z69:Z69)</f>
        <v>0</v>
      </c>
      <c r="AA68" s="4">
        <f>SUM(AA69:AA69)</f>
        <v>0</v>
      </c>
    </row>
    <row r="69" spans="1:27" ht="31.5" x14ac:dyDescent="0.2">
      <c r="A69" s="3" t="s">
        <v>134</v>
      </c>
      <c r="B69" s="21" t="s">
        <v>162</v>
      </c>
      <c r="C69" s="16" t="s">
        <v>182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4">
        <v>2.63</v>
      </c>
      <c r="Y69" s="4">
        <v>0</v>
      </c>
      <c r="Z69" s="4">
        <v>0</v>
      </c>
      <c r="AA69" s="4">
        <v>0</v>
      </c>
    </row>
    <row r="70" spans="1:27" ht="47.25" x14ac:dyDescent="0.2">
      <c r="A70" s="3" t="s">
        <v>58</v>
      </c>
      <c r="B70" s="21" t="s">
        <v>96</v>
      </c>
      <c r="C70" s="16" t="s">
        <v>111</v>
      </c>
      <c r="D70" s="4">
        <f t="shared" ref="D70:W70" si="15">SUM(D71:D71)</f>
        <v>0</v>
      </c>
      <c r="E70" s="4">
        <f t="shared" si="15"/>
        <v>0</v>
      </c>
      <c r="F70" s="4">
        <f t="shared" si="15"/>
        <v>0</v>
      </c>
      <c r="G70" s="4">
        <f t="shared" si="15"/>
        <v>0</v>
      </c>
      <c r="H70" s="4">
        <f t="shared" si="15"/>
        <v>0</v>
      </c>
      <c r="I70" s="4">
        <f t="shared" si="15"/>
        <v>0</v>
      </c>
      <c r="J70" s="4">
        <f t="shared" si="15"/>
        <v>0</v>
      </c>
      <c r="K70" s="4">
        <f t="shared" si="15"/>
        <v>0</v>
      </c>
      <c r="L70" s="4">
        <f t="shared" si="15"/>
        <v>0</v>
      </c>
      <c r="M70" s="4">
        <f t="shared" si="15"/>
        <v>0</v>
      </c>
      <c r="N70" s="4">
        <f t="shared" si="15"/>
        <v>0</v>
      </c>
      <c r="O70" s="4">
        <f t="shared" si="15"/>
        <v>0</v>
      </c>
      <c r="P70" s="4">
        <f t="shared" si="15"/>
        <v>0</v>
      </c>
      <c r="Q70" s="4">
        <f t="shared" si="15"/>
        <v>0</v>
      </c>
      <c r="R70" s="4">
        <f t="shared" si="15"/>
        <v>0</v>
      </c>
      <c r="S70" s="4">
        <f t="shared" si="15"/>
        <v>0</v>
      </c>
      <c r="T70" s="4">
        <f t="shared" si="15"/>
        <v>0</v>
      </c>
      <c r="U70" s="4">
        <f t="shared" si="15"/>
        <v>0</v>
      </c>
      <c r="V70" s="4">
        <f t="shared" si="15"/>
        <v>0</v>
      </c>
      <c r="W70" s="4">
        <f t="shared" si="15"/>
        <v>0</v>
      </c>
      <c r="X70" s="4">
        <f>X71</f>
        <v>4.1100000000000003</v>
      </c>
      <c r="Y70" s="4">
        <f>SUM(Y71:Y71)</f>
        <v>0</v>
      </c>
      <c r="Z70" s="4">
        <f>SUM(Z71:Z71)</f>
        <v>0</v>
      </c>
      <c r="AA70" s="4">
        <f>SUM(AA71:AA71)</f>
        <v>0</v>
      </c>
    </row>
    <row r="71" spans="1:27" ht="31.5" x14ac:dyDescent="0.2">
      <c r="A71" s="3" t="s">
        <v>188</v>
      </c>
      <c r="B71" s="21" t="s">
        <v>163</v>
      </c>
      <c r="C71" s="16" t="s">
        <v>183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4.1100000000000003</v>
      </c>
      <c r="Y71" s="4">
        <v>0</v>
      </c>
      <c r="Z71" s="4">
        <v>0</v>
      </c>
      <c r="AA71" s="4">
        <v>0</v>
      </c>
    </row>
    <row r="72" spans="1:27" ht="63" x14ac:dyDescent="0.2">
      <c r="A72" s="5" t="s">
        <v>97</v>
      </c>
      <c r="B72" s="21" t="s">
        <v>98</v>
      </c>
      <c r="C72" s="16" t="s">
        <v>111</v>
      </c>
      <c r="D72" s="4">
        <f t="shared" ref="D72:AA72" si="16">D73+D74</f>
        <v>0</v>
      </c>
      <c r="E72" s="4">
        <f t="shared" si="16"/>
        <v>0</v>
      </c>
      <c r="F72" s="4">
        <f t="shared" si="16"/>
        <v>0</v>
      </c>
      <c r="G72" s="4">
        <f t="shared" si="16"/>
        <v>0</v>
      </c>
      <c r="H72" s="4">
        <f t="shared" si="16"/>
        <v>0</v>
      </c>
      <c r="I72" s="4">
        <f t="shared" si="16"/>
        <v>0</v>
      </c>
      <c r="J72" s="4">
        <f t="shared" si="16"/>
        <v>0</v>
      </c>
      <c r="K72" s="4">
        <f t="shared" si="16"/>
        <v>0</v>
      </c>
      <c r="L72" s="4">
        <f t="shared" si="16"/>
        <v>0</v>
      </c>
      <c r="M72" s="4">
        <f t="shared" si="16"/>
        <v>0</v>
      </c>
      <c r="N72" s="4">
        <f t="shared" si="16"/>
        <v>0</v>
      </c>
      <c r="O72" s="4">
        <f t="shared" si="16"/>
        <v>0</v>
      </c>
      <c r="P72" s="4">
        <f t="shared" si="16"/>
        <v>0</v>
      </c>
      <c r="Q72" s="4">
        <f t="shared" si="16"/>
        <v>0</v>
      </c>
      <c r="R72" s="4">
        <f t="shared" si="16"/>
        <v>0</v>
      </c>
      <c r="S72" s="4">
        <f t="shared" si="16"/>
        <v>0</v>
      </c>
      <c r="T72" s="4">
        <f>T73+T74</f>
        <v>0</v>
      </c>
      <c r="U72" s="4">
        <f t="shared" si="16"/>
        <v>0</v>
      </c>
      <c r="V72" s="4">
        <f t="shared" si="16"/>
        <v>0</v>
      </c>
      <c r="W72" s="4">
        <f t="shared" si="16"/>
        <v>0</v>
      </c>
      <c r="X72" s="4">
        <f>X73+X74</f>
        <v>0</v>
      </c>
      <c r="Y72" s="4">
        <f t="shared" si="16"/>
        <v>0</v>
      </c>
      <c r="Z72" s="4">
        <f t="shared" si="16"/>
        <v>0</v>
      </c>
      <c r="AA72" s="4">
        <f t="shared" si="16"/>
        <v>0</v>
      </c>
    </row>
    <row r="73" spans="1:27" ht="78.75" x14ac:dyDescent="0.2">
      <c r="A73" s="3" t="s">
        <v>99</v>
      </c>
      <c r="B73" s="21" t="s">
        <v>100</v>
      </c>
      <c r="C73" s="16" t="s">
        <v>111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  <c r="Z73" s="4">
        <v>0</v>
      </c>
      <c r="AA73" s="4">
        <v>0</v>
      </c>
    </row>
    <row r="74" spans="1:27" ht="54.75" customHeight="1" x14ac:dyDescent="0.2">
      <c r="A74" s="3" t="s">
        <v>101</v>
      </c>
      <c r="B74" s="21" t="s">
        <v>102</v>
      </c>
      <c r="C74" s="16" t="s">
        <v>111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  <c r="Z74" s="4">
        <v>0</v>
      </c>
      <c r="AA74" s="4">
        <v>0</v>
      </c>
    </row>
    <row r="75" spans="1:27" ht="53.25" customHeight="1" x14ac:dyDescent="0.2">
      <c r="A75" s="5" t="s">
        <v>103</v>
      </c>
      <c r="B75" s="21" t="s">
        <v>104</v>
      </c>
      <c r="C75" s="16" t="s">
        <v>111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0</v>
      </c>
      <c r="X75" s="4">
        <f>SUM(X76:X76)</f>
        <v>24.77</v>
      </c>
      <c r="Y75" s="4">
        <f>Y76</f>
        <v>0</v>
      </c>
      <c r="Z75" s="4">
        <v>0</v>
      </c>
      <c r="AA75" s="4">
        <v>0</v>
      </c>
    </row>
    <row r="76" spans="1:27" ht="52.5" customHeight="1" x14ac:dyDescent="0.2">
      <c r="A76" s="3" t="s">
        <v>165</v>
      </c>
      <c r="B76" s="21" t="s">
        <v>164</v>
      </c>
      <c r="C76" s="16" t="s">
        <v>170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24.77</v>
      </c>
      <c r="Y76" s="4">
        <v>0</v>
      </c>
      <c r="Z76" s="4">
        <v>0</v>
      </c>
      <c r="AA76" s="4">
        <v>0</v>
      </c>
    </row>
    <row r="77" spans="1:27" ht="47.25" x14ac:dyDescent="0.2">
      <c r="A77" s="5" t="s">
        <v>105</v>
      </c>
      <c r="B77" s="21" t="s">
        <v>106</v>
      </c>
      <c r="C77" s="16" t="s">
        <v>111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4">
        <v>0</v>
      </c>
      <c r="X77" s="4">
        <v>0</v>
      </c>
      <c r="Y77" s="4">
        <v>0</v>
      </c>
      <c r="Z77" s="4">
        <v>0</v>
      </c>
      <c r="AA77" s="4">
        <v>0</v>
      </c>
    </row>
    <row r="78" spans="1:27" ht="31.5" x14ac:dyDescent="0.2">
      <c r="A78" s="5" t="s">
        <v>107</v>
      </c>
      <c r="B78" s="21" t="s">
        <v>108</v>
      </c>
      <c r="C78" s="16" t="s">
        <v>111</v>
      </c>
      <c r="D78" s="4">
        <f t="shared" ref="D78:AA78" si="17">SUM(D79:D83)</f>
        <v>0</v>
      </c>
      <c r="E78" s="4">
        <f t="shared" si="17"/>
        <v>0</v>
      </c>
      <c r="F78" s="4">
        <f t="shared" si="17"/>
        <v>0</v>
      </c>
      <c r="G78" s="4">
        <f t="shared" si="17"/>
        <v>0</v>
      </c>
      <c r="H78" s="4">
        <f t="shared" si="17"/>
        <v>0</v>
      </c>
      <c r="I78" s="4">
        <f t="shared" si="17"/>
        <v>0</v>
      </c>
      <c r="J78" s="4">
        <f t="shared" si="17"/>
        <v>0</v>
      </c>
      <c r="K78" s="4">
        <f t="shared" si="17"/>
        <v>0</v>
      </c>
      <c r="L78" s="4">
        <f t="shared" si="17"/>
        <v>0</v>
      </c>
      <c r="M78" s="4">
        <f t="shared" si="17"/>
        <v>0</v>
      </c>
      <c r="N78" s="4">
        <f t="shared" si="17"/>
        <v>0</v>
      </c>
      <c r="O78" s="4">
        <f t="shared" si="17"/>
        <v>0</v>
      </c>
      <c r="P78" s="4">
        <f t="shared" si="17"/>
        <v>0</v>
      </c>
      <c r="Q78" s="4">
        <f t="shared" si="17"/>
        <v>0</v>
      </c>
      <c r="R78" s="4">
        <f t="shared" si="17"/>
        <v>0</v>
      </c>
      <c r="S78" s="4">
        <f t="shared" si="17"/>
        <v>0</v>
      </c>
      <c r="T78" s="4">
        <f t="shared" si="17"/>
        <v>0</v>
      </c>
      <c r="U78" s="4">
        <f t="shared" si="17"/>
        <v>0</v>
      </c>
      <c r="V78" s="4">
        <f t="shared" si="17"/>
        <v>0</v>
      </c>
      <c r="W78" s="4">
        <f t="shared" si="17"/>
        <v>0</v>
      </c>
      <c r="X78" s="4">
        <f t="shared" si="17"/>
        <v>234.5317</v>
      </c>
      <c r="Y78" s="4">
        <f t="shared" si="17"/>
        <v>0</v>
      </c>
      <c r="Z78" s="4">
        <f t="shared" si="17"/>
        <v>0</v>
      </c>
      <c r="AA78" s="4">
        <f t="shared" si="17"/>
        <v>0</v>
      </c>
    </row>
    <row r="79" spans="1:27" ht="29.25" customHeight="1" x14ac:dyDescent="0.2">
      <c r="A79" s="3" t="s">
        <v>135</v>
      </c>
      <c r="B79" s="21" t="s">
        <v>110</v>
      </c>
      <c r="C79" s="16" t="s">
        <v>173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4">
        <v>27.06</v>
      </c>
      <c r="Y79" s="4">
        <v>0</v>
      </c>
      <c r="Z79" s="4">
        <v>0</v>
      </c>
      <c r="AA79" s="4">
        <v>0</v>
      </c>
    </row>
    <row r="80" spans="1:27" ht="69" customHeight="1" x14ac:dyDescent="0.2">
      <c r="A80" s="3" t="s">
        <v>136</v>
      </c>
      <c r="B80" s="21" t="s">
        <v>109</v>
      </c>
      <c r="C80" s="16" t="s">
        <v>171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0</v>
      </c>
      <c r="X80" s="4">
        <v>0.24</v>
      </c>
      <c r="Y80" s="4">
        <v>0</v>
      </c>
      <c r="Z80" s="4">
        <v>0</v>
      </c>
      <c r="AA80" s="4">
        <v>0</v>
      </c>
    </row>
    <row r="81" spans="1:27" ht="65.25" customHeight="1" x14ac:dyDescent="0.2">
      <c r="A81" s="3" t="s">
        <v>137</v>
      </c>
      <c r="B81" s="21" t="s">
        <v>166</v>
      </c>
      <c r="C81" s="16" t="s">
        <v>174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1.8</v>
      </c>
      <c r="Y81" s="4">
        <v>0</v>
      </c>
      <c r="Z81" s="4">
        <v>0</v>
      </c>
      <c r="AA81" s="4">
        <v>0</v>
      </c>
    </row>
    <row r="82" spans="1:27" ht="31.5" x14ac:dyDescent="0.2">
      <c r="A82" s="3" t="s">
        <v>138</v>
      </c>
      <c r="B82" s="21" t="s">
        <v>186</v>
      </c>
      <c r="C82" s="16" t="s">
        <v>172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1.32</v>
      </c>
      <c r="Y82" s="4">
        <v>0</v>
      </c>
      <c r="Z82" s="4">
        <v>0</v>
      </c>
      <c r="AA82" s="4">
        <v>0</v>
      </c>
    </row>
    <row r="83" spans="1:27" ht="65.25" customHeight="1" x14ac:dyDescent="0.2">
      <c r="A83" s="3" t="s">
        <v>139</v>
      </c>
      <c r="B83" s="21" t="s">
        <v>167</v>
      </c>
      <c r="C83" s="16" t="s">
        <v>187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204.11170000000001</v>
      </c>
      <c r="Y83" s="4">
        <v>0</v>
      </c>
      <c r="Z83" s="4">
        <v>0</v>
      </c>
      <c r="AA83" s="4">
        <v>0</v>
      </c>
    </row>
    <row r="86" spans="1:27" ht="87.75" customHeight="1" x14ac:dyDescent="0.2"/>
    <row r="87" spans="1:27" ht="24.75" customHeight="1" x14ac:dyDescent="0.2"/>
    <row r="89" spans="1:27" ht="24.75" customHeight="1" x14ac:dyDescent="0.2"/>
    <row r="91" spans="1:27" ht="37.5" customHeight="1" x14ac:dyDescent="0.2"/>
    <row r="93" spans="1:27" ht="36" customHeight="1" x14ac:dyDescent="0.2"/>
    <row r="94" spans="1:27" ht="33.75" customHeight="1" x14ac:dyDescent="0.2"/>
    <row r="95" spans="1:27" ht="29.25" customHeight="1" x14ac:dyDescent="0.2"/>
    <row r="96" spans="1:27" ht="51.75" customHeight="1" x14ac:dyDescent="0.2"/>
    <row r="97" ht="28.5" customHeight="1" x14ac:dyDescent="0.2"/>
    <row r="98" ht="38.25" customHeight="1" x14ac:dyDescent="0.2"/>
  </sheetData>
  <mergeCells count="33">
    <mergeCell ref="A8:AA8"/>
    <mergeCell ref="I2:J2"/>
    <mergeCell ref="K2:L2"/>
    <mergeCell ref="A4:AA4"/>
    <mergeCell ref="A5:AA5"/>
    <mergeCell ref="A7:AA7"/>
    <mergeCell ref="Z16:AA16"/>
    <mergeCell ref="A10:AA10"/>
    <mergeCell ref="A12:AA12"/>
    <mergeCell ref="A13:AA13"/>
    <mergeCell ref="A14:AA14"/>
    <mergeCell ref="A15:A18"/>
    <mergeCell ref="B15:B18"/>
    <mergeCell ref="C15:C18"/>
    <mergeCell ref="D15:AA15"/>
    <mergeCell ref="D16:G16"/>
    <mergeCell ref="H16:M16"/>
    <mergeCell ref="N16:O16"/>
    <mergeCell ref="P16:Q16"/>
    <mergeCell ref="R16:U16"/>
    <mergeCell ref="V16:Y16"/>
    <mergeCell ref="Z17:AA17"/>
    <mergeCell ref="D17:E17"/>
    <mergeCell ref="F17:G17"/>
    <mergeCell ref="H17:I17"/>
    <mergeCell ref="J17:K17"/>
    <mergeCell ref="L17:M17"/>
    <mergeCell ref="X17:Y17"/>
    <mergeCell ref="N17:O17"/>
    <mergeCell ref="P17:Q17"/>
    <mergeCell ref="R17:S17"/>
    <mergeCell ref="T17:U17"/>
    <mergeCell ref="V17:W17"/>
  </mergeCells>
  <printOptions horizontalCentered="1"/>
  <pageMargins left="0.19685039370078741" right="0.19685039370078741" top="0.78740157480314965" bottom="0.19685039370078741" header="0.11811023622047245" footer="0.11811023622047245"/>
  <pageSetup paperSize="8" scale="66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'2020'!Заголовки_для_печати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Воробьева Юлия Викторовна</cp:lastModifiedBy>
  <cp:lastPrinted>2017-02-14T03:22:09Z</cp:lastPrinted>
  <dcterms:created xsi:type="dcterms:W3CDTF">2009-07-27T10:10:26Z</dcterms:created>
  <dcterms:modified xsi:type="dcterms:W3CDTF">2018-02-19T05:26:49Z</dcterms:modified>
</cp:coreProperties>
</file>