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1 Формы ИПР\"/>
    </mc:Choice>
  </mc:AlternateContent>
  <bookViews>
    <workbookView xWindow="3795" yWindow="2400" windowWidth="19320" windowHeight="10260" tabRatio="631"/>
  </bookViews>
  <sheets>
    <sheet name="2018" sheetId="126" r:id="rId1"/>
  </sheets>
  <definedNames>
    <definedName name="_xlnm._FilterDatabase" localSheetId="0" hidden="1">'2018'!#REF!</definedName>
    <definedName name="_xlnm.Print_Area" localSheetId="0">'2018'!$A$1:$AL$20</definedName>
  </definedNames>
  <calcPr calcId="152511"/>
</workbook>
</file>

<file path=xl/calcChain.xml><?xml version="1.0" encoding="utf-8"?>
<calcChain xmlns="http://schemas.openxmlformats.org/spreadsheetml/2006/main">
  <c r="AE68" i="126" l="1"/>
  <c r="AD68" i="126"/>
  <c r="AC68" i="126"/>
  <c r="AB68" i="126"/>
  <c r="AA68" i="126"/>
  <c r="AA48" i="126" s="1"/>
  <c r="AA27" i="126" s="1"/>
  <c r="AK49" i="126"/>
  <c r="AJ49" i="126"/>
  <c r="AI49" i="126"/>
  <c r="AH49" i="126"/>
  <c r="AE51" i="126"/>
  <c r="AD51" i="126"/>
  <c r="AC51" i="126"/>
  <c r="AC49" i="126" s="1"/>
  <c r="AB51" i="126"/>
  <c r="AA51" i="126"/>
  <c r="AE49" i="126"/>
  <c r="AE48" i="126" s="1"/>
  <c r="AD49" i="126"/>
  <c r="AB49" i="126"/>
  <c r="AA49" i="126"/>
  <c r="AB48" i="126"/>
  <c r="AB27" i="126" s="1"/>
  <c r="AE26" i="126"/>
  <c r="AE25" i="126"/>
  <c r="AE24" i="126"/>
  <c r="AE23" i="126"/>
  <c r="AE21" i="126"/>
  <c r="AL26" i="126"/>
  <c r="AL24" i="126"/>
  <c r="AL23" i="126"/>
  <c r="AD48" i="126" l="1"/>
  <c r="AD27" i="126" s="1"/>
  <c r="AC48" i="126"/>
  <c r="AC27" i="126" s="1"/>
  <c r="AE27" i="126"/>
  <c r="AE22" i="126"/>
  <c r="AJ93" i="126" l="1"/>
  <c r="AJ92" i="126"/>
  <c r="AJ91" i="126"/>
  <c r="AJ90" i="126"/>
  <c r="AJ89" i="126"/>
  <c r="AJ88" i="126"/>
  <c r="AJ87" i="126"/>
  <c r="AJ86" i="126"/>
  <c r="AJ85" i="126"/>
  <c r="AJ84" i="126"/>
  <c r="AJ83" i="126"/>
  <c r="AJ82" i="126"/>
  <c r="AJ81" i="126"/>
  <c r="AK93" i="126"/>
  <c r="AK92" i="126"/>
  <c r="AK91" i="126"/>
  <c r="AK90" i="126"/>
  <c r="AK89" i="126"/>
  <c r="AK88" i="126"/>
  <c r="AK87" i="126"/>
  <c r="AK86" i="126"/>
  <c r="AK85" i="126"/>
  <c r="AK84" i="126"/>
  <c r="AK83" i="126"/>
  <c r="AK82" i="126"/>
  <c r="AK81" i="126"/>
  <c r="AK80" i="126"/>
  <c r="AI93" i="126"/>
  <c r="AH93" i="126"/>
  <c r="AI92" i="126"/>
  <c r="AH92" i="126"/>
  <c r="AI91" i="126"/>
  <c r="AH91" i="126"/>
  <c r="AI90" i="126"/>
  <c r="AH90" i="126"/>
  <c r="AI89" i="126"/>
  <c r="AH89" i="126"/>
  <c r="AI88" i="126"/>
  <c r="AH88" i="126"/>
  <c r="AI87" i="126"/>
  <c r="AH87" i="126"/>
  <c r="AI86" i="126"/>
  <c r="AH86" i="126"/>
  <c r="AI85" i="126"/>
  <c r="AH85" i="126"/>
  <c r="AI84" i="126"/>
  <c r="AH84" i="126"/>
  <c r="AI83" i="126"/>
  <c r="AH83" i="126"/>
  <c r="AI82" i="126"/>
  <c r="AH82" i="126"/>
  <c r="AI81" i="126"/>
  <c r="AH81" i="126"/>
  <c r="AI80" i="126"/>
  <c r="AH80" i="126"/>
  <c r="AK79" i="126"/>
  <c r="AJ79" i="126"/>
  <c r="AI79" i="126"/>
  <c r="AK78" i="126"/>
  <c r="AJ78" i="126"/>
  <c r="AI78" i="126"/>
  <c r="AH78" i="126"/>
  <c r="AK77" i="126"/>
  <c r="AJ77" i="126"/>
  <c r="AI77" i="126"/>
  <c r="AH77" i="126"/>
  <c r="AK76" i="126"/>
  <c r="AJ76" i="126"/>
  <c r="AI76" i="126"/>
  <c r="AH76" i="126"/>
  <c r="AK75" i="126"/>
  <c r="AJ75" i="126"/>
  <c r="AI75" i="126"/>
  <c r="AH75" i="126"/>
  <c r="AK74" i="126"/>
  <c r="AJ74" i="126"/>
  <c r="AI74" i="126"/>
  <c r="AH74" i="126"/>
  <c r="AK73" i="126"/>
  <c r="AJ73" i="126"/>
  <c r="AI73" i="126"/>
  <c r="AH73" i="126"/>
  <c r="AK71" i="126"/>
  <c r="AJ71" i="126"/>
  <c r="AI71" i="126"/>
  <c r="AH71" i="126"/>
  <c r="AK70" i="126"/>
  <c r="AJ70" i="126"/>
  <c r="AI70" i="126"/>
  <c r="AH70" i="126"/>
  <c r="AK69" i="126"/>
  <c r="AJ69" i="126"/>
  <c r="AI69" i="126"/>
  <c r="AH69" i="126"/>
  <c r="AK68" i="126"/>
  <c r="AJ68" i="126"/>
  <c r="AI68" i="126"/>
  <c r="AH68" i="126"/>
  <c r="AK67" i="126"/>
  <c r="AJ67" i="126"/>
  <c r="AI67" i="126"/>
  <c r="AH67" i="126"/>
  <c r="AK66" i="126"/>
  <c r="AJ66" i="126"/>
  <c r="AI66" i="126"/>
  <c r="AH66" i="126"/>
  <c r="AK65" i="126"/>
  <c r="AJ65" i="126"/>
  <c r="AI65" i="126"/>
  <c r="AH65" i="126"/>
  <c r="AK64" i="126"/>
  <c r="AJ64" i="126"/>
  <c r="AI64" i="126"/>
  <c r="AH64" i="126"/>
  <c r="AK63" i="126"/>
  <c r="AJ63" i="126"/>
  <c r="AI63" i="126"/>
  <c r="AH63" i="126"/>
  <c r="AK62" i="126"/>
  <c r="AJ62" i="126"/>
  <c r="AI62" i="126"/>
  <c r="AH62" i="126"/>
  <c r="AK61" i="126"/>
  <c r="AJ61" i="126"/>
  <c r="AI61" i="126"/>
  <c r="AH61" i="126"/>
  <c r="AK60" i="126"/>
  <c r="AJ60" i="126"/>
  <c r="AI60" i="126"/>
  <c r="AH60" i="126"/>
  <c r="AK59" i="126"/>
  <c r="AJ59" i="126"/>
  <c r="AI59" i="126"/>
  <c r="AH59" i="126"/>
  <c r="AK58" i="126"/>
  <c r="AJ58" i="126"/>
  <c r="AI58" i="126"/>
  <c r="AH58" i="126"/>
  <c r="AK57" i="126"/>
  <c r="AJ57" i="126"/>
  <c r="AI57" i="126"/>
  <c r="AH57" i="126"/>
  <c r="AK56" i="126"/>
  <c r="AJ56" i="126"/>
  <c r="AI56" i="126"/>
  <c r="AH56" i="126"/>
  <c r="AK55" i="126"/>
  <c r="AJ55" i="126"/>
  <c r="AI55" i="126"/>
  <c r="AH55" i="126"/>
  <c r="AK54" i="126"/>
  <c r="AJ54" i="126"/>
  <c r="AI54" i="126"/>
  <c r="AH54" i="126"/>
  <c r="AK53" i="126"/>
  <c r="AJ53" i="126"/>
  <c r="AI53" i="126"/>
  <c r="AH53" i="126"/>
  <c r="AF67" i="126"/>
  <c r="AF66" i="126"/>
  <c r="AF65" i="126"/>
  <c r="AF64" i="126"/>
  <c r="AF71" i="126"/>
  <c r="AF70" i="126"/>
  <c r="AF69" i="126"/>
  <c r="AG49" i="126"/>
  <c r="AG48" i="126"/>
  <c r="AG21" i="126"/>
  <c r="Z49" i="126"/>
  <c r="Z78" i="126"/>
  <c r="Z76" i="126" s="1"/>
  <c r="Z25" i="126"/>
  <c r="Z81" i="126"/>
  <c r="Z24" i="126" s="1"/>
  <c r="Z57" i="126"/>
  <c r="Z56" i="126" s="1"/>
  <c r="AG22" i="126" l="1"/>
  <c r="Z23" i="126"/>
  <c r="AJ80" i="126" l="1"/>
  <c r="AJ20" i="126" s="1"/>
  <c r="AH79" i="126"/>
  <c r="AH20" i="126" s="1"/>
  <c r="AJ23" i="126" l="1"/>
  <c r="AG73" i="126"/>
  <c r="AG74" i="126"/>
  <c r="AG75" i="126"/>
  <c r="AF73" i="126"/>
  <c r="AF74" i="126"/>
  <c r="AF75" i="126"/>
  <c r="AJ51" i="126"/>
  <c r="AK51" i="126"/>
  <c r="AK48" i="126"/>
  <c r="AJ48" i="126"/>
  <c r="AI48" i="126"/>
  <c r="AH48" i="126"/>
  <c r="AH51" i="126"/>
  <c r="AI51" i="126"/>
  <c r="AF52" i="126"/>
  <c r="AG52" i="126"/>
  <c r="AL52" i="126"/>
  <c r="AF53" i="126"/>
  <c r="AG53" i="126"/>
  <c r="AL53" i="126"/>
  <c r="AF54" i="126"/>
  <c r="AG54" i="126"/>
  <c r="AL54" i="126"/>
  <c r="AL28" i="126" s="1"/>
  <c r="Z21" i="126"/>
  <c r="AA22" i="126"/>
  <c r="AB22" i="126"/>
  <c r="AC22" i="126"/>
  <c r="AD22" i="126"/>
  <c r="AF22" i="126"/>
  <c r="AH22" i="126"/>
  <c r="AI22" i="126"/>
  <c r="AJ22" i="126"/>
  <c r="AK22" i="126"/>
  <c r="AA23" i="126"/>
  <c r="AB23" i="126"/>
  <c r="AC23" i="126"/>
  <c r="AD23" i="126"/>
  <c r="AH23" i="126"/>
  <c r="AI23" i="126"/>
  <c r="AK23" i="126"/>
  <c r="AA24" i="126"/>
  <c r="AB24" i="126"/>
  <c r="AC24" i="126"/>
  <c r="AD24" i="126"/>
  <c r="AF24" i="126"/>
  <c r="AH24" i="126"/>
  <c r="AI24" i="126"/>
  <c r="AJ24" i="126"/>
  <c r="AK24" i="126"/>
  <c r="AA26" i="126"/>
  <c r="AB26" i="126"/>
  <c r="AC26" i="126"/>
  <c r="AD26" i="126"/>
  <c r="AF26" i="126"/>
  <c r="AH26" i="126"/>
  <c r="AI26" i="126"/>
  <c r="AJ26" i="126"/>
  <c r="AK26" i="126"/>
  <c r="AA28" i="126"/>
  <c r="AB28" i="126"/>
  <c r="AC28" i="126"/>
  <c r="AD28" i="126"/>
  <c r="AE28" i="126"/>
  <c r="AH28" i="126"/>
  <c r="AI28" i="126"/>
  <c r="AJ28" i="126"/>
  <c r="AK28" i="126"/>
  <c r="Z51" i="126"/>
  <c r="AF55" i="126"/>
  <c r="AG55" i="126"/>
  <c r="AL55" i="126"/>
  <c r="AG56" i="126"/>
  <c r="AL56" i="126"/>
  <c r="AF57" i="126"/>
  <c r="AG57" i="126"/>
  <c r="AL57" i="126"/>
  <c r="AF58" i="126"/>
  <c r="AG58" i="126"/>
  <c r="AL58" i="126"/>
  <c r="AF59" i="126"/>
  <c r="AG59" i="126"/>
  <c r="AL59" i="126"/>
  <c r="AG60" i="126"/>
  <c r="AL60" i="126"/>
  <c r="Z61" i="126"/>
  <c r="AG61" i="126" s="1"/>
  <c r="AF61" i="126"/>
  <c r="AL61" i="126"/>
  <c r="AF62" i="126"/>
  <c r="AG62" i="126"/>
  <c r="AL62" i="126"/>
  <c r="AF63" i="126"/>
  <c r="AG63" i="126"/>
  <c r="AL63" i="126"/>
  <c r="AG64" i="126"/>
  <c r="AL64" i="126"/>
  <c r="AG65" i="126"/>
  <c r="AL65" i="126"/>
  <c r="AG66" i="126"/>
  <c r="AL66" i="126"/>
  <c r="AG67" i="126"/>
  <c r="AL67" i="126"/>
  <c r="AL68" i="126"/>
  <c r="Z69" i="126"/>
  <c r="AG69" i="126" s="1"/>
  <c r="AL69" i="126"/>
  <c r="AG70" i="126"/>
  <c r="AL70" i="126"/>
  <c r="AG71" i="126"/>
  <c r="AL71" i="126"/>
  <c r="Z72" i="126"/>
  <c r="AG72" i="126" s="1"/>
  <c r="AA72" i="126"/>
  <c r="AB72" i="126"/>
  <c r="AC72" i="126"/>
  <c r="AD72" i="126"/>
  <c r="AE72" i="126"/>
  <c r="AH72" i="126"/>
  <c r="AI72" i="126"/>
  <c r="AJ72" i="126"/>
  <c r="AK72" i="126"/>
  <c r="AL73" i="126"/>
  <c r="AL74" i="126"/>
  <c r="AL75" i="126"/>
  <c r="AG76" i="126"/>
  <c r="AL76" i="126"/>
  <c r="AG77" i="126"/>
  <c r="AL77" i="126"/>
  <c r="AG78" i="126"/>
  <c r="AG23" i="126" s="1"/>
  <c r="AL78" i="126"/>
  <c r="AF79" i="126"/>
  <c r="AF78" i="126" s="1"/>
  <c r="AF23" i="126" s="1"/>
  <c r="AG79" i="126"/>
  <c r="AL79" i="126"/>
  <c r="AG80" i="126"/>
  <c r="AL80" i="126"/>
  <c r="AG81" i="126"/>
  <c r="AL81" i="126"/>
  <c r="AG82" i="126"/>
  <c r="AL82" i="126"/>
  <c r="AG83" i="126"/>
  <c r="AL83" i="126"/>
  <c r="AG84" i="126"/>
  <c r="AL84" i="126"/>
  <c r="AG85" i="126"/>
  <c r="AL85" i="126"/>
  <c r="AG86" i="126"/>
  <c r="AL86" i="126"/>
  <c r="AG87" i="126"/>
  <c r="AL87" i="126"/>
  <c r="Z88" i="126"/>
  <c r="Z26" i="126" s="1"/>
  <c r="AL88" i="126"/>
  <c r="AG89" i="126"/>
  <c r="AL89" i="126"/>
  <c r="AG90" i="126"/>
  <c r="AL90" i="126"/>
  <c r="AG91" i="126"/>
  <c r="AL91" i="126"/>
  <c r="AG92" i="126"/>
  <c r="AL92" i="126"/>
  <c r="AG93" i="126"/>
  <c r="AL93" i="126"/>
  <c r="AF72" i="126"/>
  <c r="AF68" i="126" s="1"/>
  <c r="AG88" i="126" l="1"/>
  <c r="AG26" i="126" s="1"/>
  <c r="AG24" i="126"/>
  <c r="AG27" i="126"/>
  <c r="AK21" i="126"/>
  <c r="AK27" i="126"/>
  <c r="AA21" i="126"/>
  <c r="AA20" i="126" s="1"/>
  <c r="AD21" i="126"/>
  <c r="AD20" i="126" s="1"/>
  <c r="AI21" i="126"/>
  <c r="AI20" i="126" s="1"/>
  <c r="AI27" i="126"/>
  <c r="AC21" i="126"/>
  <c r="AE20" i="126"/>
  <c r="AJ21" i="126"/>
  <c r="AJ27" i="126"/>
  <c r="AL21" i="126"/>
  <c r="AH21" i="126"/>
  <c r="AH27" i="126"/>
  <c r="AB21" i="126"/>
  <c r="AB20" i="126" s="1"/>
  <c r="AL72" i="126"/>
  <c r="AL51" i="126"/>
  <c r="AL49" i="126" s="1"/>
  <c r="AL48" i="126" s="1"/>
  <c r="AG51" i="126"/>
  <c r="AG68" i="126"/>
  <c r="AF51" i="126"/>
  <c r="AC20" i="126"/>
  <c r="Z68" i="126"/>
  <c r="Z48" i="126" s="1"/>
  <c r="AK20" i="126"/>
  <c r="AF28" i="126"/>
  <c r="AL27" i="126" l="1"/>
  <c r="AL22" i="126"/>
  <c r="AL20" i="126" s="1"/>
  <c r="AG20" i="126"/>
  <c r="AF21" i="126"/>
  <c r="AF20" i="126" s="1"/>
  <c r="Z22" i="126"/>
  <c r="Z20" i="126" s="1"/>
  <c r="Z27" i="126"/>
  <c r="AF56" i="126"/>
  <c r="AF48" i="126" s="1"/>
  <c r="AF27" i="126" s="1"/>
  <c r="AF60" i="126" l="1"/>
</calcChain>
</file>

<file path=xl/sharedStrings.xml><?xml version="1.0" encoding="utf-8"?>
<sst xmlns="http://schemas.openxmlformats.org/spreadsheetml/2006/main" count="355" uniqueCount="223">
  <si>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</si>
  <si>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</si>
  <si>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</si>
  <si>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</si>
  <si>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</si>
  <si>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I кв.</t>
  </si>
  <si>
    <t>II кв.</t>
  </si>
  <si>
    <t>III кв.</t>
  </si>
  <si>
    <t>IV кв.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</si>
  <si>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</si>
  <si>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</si>
  <si>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</si>
  <si>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</si>
  <si>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5</t>
  </si>
  <si>
    <t>6</t>
  </si>
  <si>
    <t>4.1.1</t>
  </si>
  <si>
    <t>4.1.2</t>
  </si>
  <si>
    <t>4.1.3</t>
  </si>
  <si>
    <t>4.1.4</t>
  </si>
  <si>
    <t>4.1.5</t>
  </si>
  <si>
    <t>4.1.6</t>
  </si>
  <si>
    <t>7</t>
  </si>
  <si>
    <t>8</t>
  </si>
  <si>
    <t>9</t>
  </si>
  <si>
    <t>10</t>
  </si>
  <si>
    <t>11</t>
  </si>
  <si>
    <t>Другое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</si>
  <si>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</si>
  <si>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</si>
  <si>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</si>
  <si>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</si>
  <si>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</si>
  <si>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</si>
  <si>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</si>
  <si>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</si>
  <si>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</si>
  <si>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</si>
  <si>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</si>
  <si>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</si>
  <si>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</si>
  <si>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</si>
  <si>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</si>
  <si>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</si>
  <si>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</si>
  <si>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</si>
  <si>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</si>
  <si>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</si>
  <si>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</si>
  <si>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от «__» _____ 2016 г. №___</t>
  </si>
  <si>
    <t>км ЛЭП</t>
  </si>
  <si>
    <t>4.3.7</t>
  </si>
  <si>
    <t>4.4.7</t>
  </si>
  <si>
    <t>Приложение  № 5</t>
  </si>
  <si>
    <t>Форма 5. План ввода основных средств (с распределением по кварталам)</t>
  </si>
  <si>
    <t>1.2</t>
  </si>
  <si>
    <t>1.1.1</t>
  </si>
  <si>
    <t>1.1.2</t>
  </si>
  <si>
    <t>1.1.3</t>
  </si>
  <si>
    <t>1.1.4</t>
  </si>
  <si>
    <t>1.2.1</t>
  </si>
  <si>
    <t>1.2.2</t>
  </si>
  <si>
    <t>1.2.4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</si>
  <si>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</si>
  <si>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</si>
  <si>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</si>
  <si>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</si>
  <si>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</si>
  <si>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</si>
  <si>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</si>
  <si>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</si>
  <si>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</si>
  <si>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</si>
  <si>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</si>
  <si>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</si>
  <si>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</si>
  <si>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</si>
  <si>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</si>
  <si>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</si>
  <si>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</si>
  <si>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</si>
  <si>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</si>
  <si>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Инвестиционная программа АО "Витимэнерго"</t>
  </si>
  <si>
    <t>полное наименование субъекта электроэнергетики</t>
  </si>
  <si>
    <t>ВСЕГО по инвестиционной программе, в том числе:</t>
  </si>
  <si>
    <t>0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</si>
  <si>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</si>
  <si>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</si>
  <si>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</si>
  <si>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</si>
  <si>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</si>
  <si>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</si>
  <si>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</si>
  <si>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</si>
  <si>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</si>
  <si>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</si>
  <si>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</si>
  <si>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</si>
  <si>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</si>
  <si>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</si>
  <si>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</si>
  <si>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</si>
  <si>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</si>
  <si>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</si>
  <si>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</si>
  <si>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</si>
  <si>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</si>
  <si>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</si>
  <si>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</si>
  <si>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</si>
  <si>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</si>
  <si>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</si>
  <si>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</si>
  <si>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</si>
  <si>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</si>
  <si>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</si>
  <si>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</si>
  <si>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</si>
  <si>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</si>
  <si>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</si>
  <si>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</si>
  <si>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</si>
  <si>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</si>
  <si>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</si>
  <si>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</si>
  <si>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</si>
  <si>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</si>
  <si>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</si>
  <si>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</si>
  <si>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</si>
  <si>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</si>
  <si>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</si>
  <si>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</si>
  <si>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</si>
  <si>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</si>
  <si>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</si>
  <si>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Реконструкция  ПС 220 кВ Мамакан с реализацией "полной" схемы с двумя рабочими СШ-110 кВ и 220 кВ и установкой второго АТ </t>
  </si>
  <si>
    <t>Приобретение электроизмерительных приборов</t>
  </si>
  <si>
    <t>Приобретение спецтехники</t>
  </si>
  <si>
    <t>Г</t>
  </si>
  <si>
    <t>реквизиты решения органа исполнительной власти, утвердившего инвестиционную программу</t>
  </si>
  <si>
    <t>Итого план
за год</t>
  </si>
  <si>
    <t>1.3.2.1</t>
  </si>
  <si>
    <t>1.3.2.2</t>
  </si>
  <si>
    <t>1.6.1</t>
  </si>
  <si>
    <t>1.6.2</t>
  </si>
  <si>
    <t>1.6.3</t>
  </si>
  <si>
    <t>1.6.4</t>
  </si>
  <si>
    <t>1.6.5</t>
  </si>
  <si>
    <t>1.2.2.1.1</t>
  </si>
  <si>
    <t>1.2.2.1.2</t>
  </si>
  <si>
    <t>1.2.4.1.1</t>
  </si>
  <si>
    <t>1.2.4.1.2</t>
  </si>
  <si>
    <t>1.2.4.2.1</t>
  </si>
  <si>
    <t>1.2.4.2.2</t>
  </si>
  <si>
    <t>1.2.4.2.3</t>
  </si>
  <si>
    <t>1.1.3.1.1</t>
  </si>
  <si>
    <t>1.1.3.1.2</t>
  </si>
  <si>
    <t>1.1.3.1.3</t>
  </si>
  <si>
    <t>1.1.3.2.1</t>
  </si>
  <si>
    <t>1.1.3.2.2</t>
  </si>
  <si>
    <t>1.1.3.2.3</t>
  </si>
  <si>
    <t>1.2.1.2.1.</t>
  </si>
  <si>
    <t>Реконструкция ПС 110 кВ Вачинская с заменой маслянных выключателей 35 кВ на линейные ячейки 35кВ с элегазовыми выключателями ( 3шт.).</t>
  </si>
  <si>
    <t>1.2.1.2.2.</t>
  </si>
  <si>
    <t>Замена маслянных выключателей 6 кВ на вакуумные с установкой микропроцессорных защит.</t>
  </si>
  <si>
    <t>1.2.1.2.3.</t>
  </si>
  <si>
    <t xml:space="preserve">Замена разрядников на ОПН на ПС 110/35/6кВ </t>
  </si>
  <si>
    <t>1.2.1.2.4.</t>
  </si>
  <si>
    <t>Замена разъединителей 110 кВ на ПС Артемовская (4шт.)</t>
  </si>
  <si>
    <t>Реконструкция ВЛ 6;0,4кВ и центров питания в г. Бодайбо</t>
  </si>
  <si>
    <t>1.2.3.</t>
  </si>
  <si>
    <t>1.2.3.1.1</t>
  </si>
  <si>
    <t>Расширение  АИИСКУЭ в городских и поселковых сетях</t>
  </si>
  <si>
    <t>1.2.3.2.1</t>
  </si>
  <si>
    <t>Установка технического учета в городских сетях 6 кВ</t>
  </si>
  <si>
    <t>Приобретение индикаторов повреждения линии ИПВЛ для сети 6кВ в г. Бодайбо</t>
  </si>
  <si>
    <t>Приобретение оборудования для организации связи с подстанциями</t>
  </si>
  <si>
    <t>Модернизация автоматических систем пожарно-охранной сигнализации и видеонаблюдения</t>
  </si>
  <si>
    <t xml:space="preserve">Перевод  ВЛ-110 кВ Таксимо-Мамакан на напряжение 220 кВ со строительством ПС 220 кВ Дяля, Чаянгро  </t>
  </si>
  <si>
    <t>1.4.1</t>
  </si>
  <si>
    <t xml:space="preserve">Строительство второй ВЛ 110кВ ПС 220кВ Сухой Лог - РП 110кВ Полюс </t>
  </si>
  <si>
    <t>1.4.2</t>
  </si>
  <si>
    <t>Строительство гаража на ПС Кропоткинская</t>
  </si>
  <si>
    <t>1.4.3</t>
  </si>
  <si>
    <t>Строительство гаража п. Перевоз (база РЭС-4)</t>
  </si>
  <si>
    <t>1.4.4</t>
  </si>
  <si>
    <t xml:space="preserve">Строительство ограждений территорий ПС </t>
  </si>
  <si>
    <t>1.4.5</t>
  </si>
  <si>
    <t>Строительство складских комплексов</t>
  </si>
  <si>
    <t>Приобретение ПК и орг.техники</t>
  </si>
  <si>
    <t>Приобретение жилого вагон-дома для дежурного оперативного персонала ПС (4шт.)</t>
  </si>
  <si>
    <t>Возврат заемных средств</t>
  </si>
  <si>
    <t xml:space="preserve"> на 2018 год</t>
  </si>
  <si>
    <t>Реконструкция устройств РЗА и АУВ на ПС Артемовская.</t>
  </si>
  <si>
    <t>H_2032_ВЭ</t>
  </si>
  <si>
    <t>H_2033_ВЭ</t>
  </si>
  <si>
    <t>H_2034_ВЭ</t>
  </si>
  <si>
    <t>H_2035_ВЭ</t>
  </si>
  <si>
    <t>H_2036_ВЭ</t>
  </si>
  <si>
    <t>H_2037_ВЭ</t>
  </si>
  <si>
    <t>H_2038_ВЭ</t>
  </si>
  <si>
    <t>H_2039_ВЭ</t>
  </si>
  <si>
    <t>H_2040_ВЭ</t>
  </si>
  <si>
    <t>H_2041_ВЭ</t>
  </si>
  <si>
    <t>E_3002_ВЭ</t>
  </si>
  <si>
    <t>E_3003_ВЭ</t>
  </si>
  <si>
    <t>H_4001_ВЭ</t>
  </si>
  <si>
    <t>H_4002_ВЭ</t>
  </si>
  <si>
    <t>H_6023_ВЭ</t>
  </si>
  <si>
    <t>H_6024_ВЭ</t>
  </si>
  <si>
    <t>H_6025_ВЭ</t>
  </si>
  <si>
    <t>H_6026_ВЭ</t>
  </si>
  <si>
    <t>Реконструкция участка ВЛ 110кВ Мамакан – Артемовская от опоры №140 до ПС 110кВ Артемовская с заменой деревянных опор на металлические</t>
  </si>
  <si>
    <t>Организация ССПИ на ПС 110 кВ Артемовская; ПС 110 кВ Кропоткинская; ПС 110 кВ Перевозовская; ПС 110 кВ Бодайбинская; ПС 220 кВ Мамакан</t>
  </si>
  <si>
    <t>Н_2071_ВЭ</t>
  </si>
  <si>
    <t>Н_4005_ВЭ</t>
  </si>
  <si>
    <t>нд</t>
  </si>
  <si>
    <t>Н_4003_ВЭ</t>
  </si>
  <si>
    <t>Н_4004_ВЭ</t>
  </si>
  <si>
    <t>Иркутская область</t>
  </si>
  <si>
    <t>Год раскрытия информации: 2018 год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</si>
  <si>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Распоряжением № 370 - мр от 01.11.2017 года "Об утверждении инвестиционной программы АО "Витимэнерго" на 2018 -2022 гг." Министерства жилищной политики, энергетики и транспорта Иркутской области  </t>
    </r>
  </si>
  <si>
    <t>План принятия основных средств и нематериальных активов к бухгалтерскому учету на 2018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</si>
</sst>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73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5" fontId="36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0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1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44" fillId="0" borderId="0" applyFont="0" applyFill="0" applyBorder="0" applyAlignment="0" applyProtection="0"/>
  </cellStyleXfs>
  <cellXfs count="44">
    <xf numFmtId="0" fontId="0" fillId="0" borderId="0" xfId="0"/>
    <xf numFmtId="0" fontId="12" fillId="0" borderId="0" xfId="46" applyFont="1" applyFill="1" applyBorder="1" applyAlignment="1"/>
    <xf numFmtId="0" fontId="12" fillId="0" borderId="14" xfId="46" applyFont="1" applyFill="1" applyBorder="1" applyAlignment="1"/>
    <xf numFmtId="0" fontId="32" fillId="0" borderId="0" xfId="44" applyFont="1" applyFill="1" applyBorder="1" applyAlignment="1"/>
    <xf numFmtId="49" fontId="34" fillId="0" borderId="10" xfId="55" applyNumberFormat="1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0" xfId="0" applyFont="1" applyFill="1"/>
    <xf numFmtId="0" fontId="37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/>
    </xf>
    <xf numFmtId="49" fontId="33" fillId="0" borderId="10" xfId="45" applyNumberFormat="1" applyFont="1" applyFill="1" applyBorder="1" applyAlignment="1">
      <alignment horizontal="center" vertical="center"/>
    </xf>
    <xf numFmtId="0" fontId="34" fillId="0" borderId="10" xfId="55" applyFont="1" applyFill="1" applyBorder="1" applyAlignment="1">
      <alignment horizontal="center" vertical="center"/>
    </xf>
    <xf numFmtId="49" fontId="35" fillId="0" borderId="10" xfId="55" applyNumberFormat="1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7" fillId="0" borderId="0" xfId="37" applyFont="1" applyFill="1" applyAlignment="1">
      <alignment horizontal="right" vertical="center"/>
    </xf>
    <xf numFmtId="0" fontId="37" fillId="0" borderId="0" xfId="37" applyFont="1" applyFill="1" applyAlignment="1">
      <alignment horizontal="right"/>
    </xf>
    <xf numFmtId="0" fontId="39" fillId="0" borderId="0" xfId="55" applyFont="1" applyFill="1" applyAlignment="1">
      <alignment vertical="center"/>
    </xf>
    <xf numFmtId="0" fontId="34" fillId="0" borderId="0" xfId="55" applyFont="1" applyFill="1" applyAlignment="1">
      <alignment vertical="top"/>
    </xf>
    <xf numFmtId="0" fontId="34" fillId="0" borderId="0" xfId="55" applyFont="1" applyFill="1" applyAlignment="1">
      <alignment horizontal="center" vertical="top"/>
    </xf>
    <xf numFmtId="0" fontId="39" fillId="0" borderId="0" xfId="55" applyFont="1" applyFill="1" applyAlignment="1">
      <alignment horizontal="center"/>
    </xf>
    <xf numFmtId="0" fontId="39" fillId="0" borderId="0" xfId="55" applyFont="1" applyFill="1" applyAlignment="1"/>
    <xf numFmtId="0" fontId="11" fillId="0" borderId="0" xfId="0" applyFont="1" applyFill="1" applyBorder="1"/>
    <xf numFmtId="0" fontId="35" fillId="0" borderId="10" xfId="55" applyFont="1" applyFill="1" applyBorder="1" applyAlignment="1">
      <alignment horizontal="left" vertical="center" wrapText="1"/>
    </xf>
    <xf numFmtId="0" fontId="34" fillId="0" borderId="10" xfId="55" applyFont="1" applyFill="1" applyBorder="1" applyAlignment="1">
      <alignment horizontal="left" vertical="center" wrapText="1"/>
    </xf>
    <xf numFmtId="0" fontId="35" fillId="0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Fill="1" applyBorder="1" applyAlignment="1">
      <alignment horizontal="center" vertical="center" wrapText="1"/>
    </xf>
    <xf numFmtId="49" fontId="34" fillId="0" borderId="10" xfId="55" applyNumberFormat="1" applyFont="1" applyFill="1" applyBorder="1" applyAlignment="1">
      <alignment horizontal="center" vertical="center" wrapText="1"/>
    </xf>
    <xf numFmtId="4" fontId="11" fillId="0" borderId="10" xfId="272" applyNumberFormat="1" applyFont="1" applyFill="1" applyBorder="1" applyAlignment="1">
      <alignment horizontal="right"/>
    </xf>
    <xf numFmtId="0" fontId="37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39" fillId="0" borderId="0" xfId="55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43" fillId="0" borderId="0" xfId="44" applyFont="1" applyFill="1" applyBorder="1" applyAlignment="1">
      <alignment horizontal="center"/>
    </xf>
    <xf numFmtId="0" fontId="38" fillId="0" borderId="0" xfId="55" applyFont="1" applyFill="1" applyAlignment="1">
      <alignment horizontal="center" vertical="center"/>
    </xf>
    <xf numFmtId="0" fontId="34" fillId="0" borderId="0" xfId="55" applyFont="1" applyFill="1" applyAlignment="1">
      <alignment horizontal="center" vertical="top"/>
    </xf>
    <xf numFmtId="0" fontId="12" fillId="0" borderId="14" xfId="46" applyFont="1" applyFill="1" applyBorder="1" applyAlignment="1">
      <alignment horizontal="center"/>
    </xf>
    <xf numFmtId="0" fontId="33" fillId="0" borderId="11" xfId="45" applyFont="1" applyFill="1" applyBorder="1" applyAlignment="1">
      <alignment horizontal="center" vertical="center" wrapText="1"/>
    </xf>
    <xf numFmtId="0" fontId="33" fillId="0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4" fontId="11" fillId="0" borderId="10" xfId="0" applyNumberFormat="1" applyFont="1" applyFill="1" applyBorder="1" applyAlignment="1">
      <alignment horizontal="right"/>
    </xf>
  </cellXfs>
  <cellStyles count="273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272" builtinId="3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93"/>
  <sheetViews>
    <sheetView tabSelected="1" topLeftCell="E1" zoomScale="77" zoomScaleNormal="77" zoomScaleSheetLayoutView="85" workbookViewId="0">
      <selection activeCell="R24" sqref="R24"/>
    </sheetView>
  </sheetViews>
  <sheetFormatPr defaultRowHeight="15.75" x14ac:dyDescent="0.25"/>
  <cols>
    <col min="1" max="1" width="11.625" style="7" customWidth="1"/>
    <col min="2" max="2" width="31.5" style="7" customWidth="1"/>
    <col min="3" max="3" width="13.875" style="7" customWidth="1"/>
    <col min="4" max="4" width="18" style="7" customWidth="1"/>
    <col min="5" max="5" width="8.625" style="7" customWidth="1"/>
    <col min="6" max="7" width="9.625" style="7" customWidth="1"/>
    <col min="8" max="8" width="7.75" style="7" customWidth="1"/>
    <col min="9" max="9" width="8.5" style="7" customWidth="1"/>
    <col min="10" max="10" width="7.625" style="7" customWidth="1"/>
    <col min="11" max="11" width="18" style="7" customWidth="1"/>
    <col min="12" max="12" width="8" style="7" customWidth="1"/>
    <col min="13" max="13" width="7.75" style="7" customWidth="1"/>
    <col min="14" max="14" width="7.625" style="7" customWidth="1"/>
    <col min="15" max="15" width="7.75" style="7" customWidth="1"/>
    <col min="16" max="16" width="7.25" style="7" customWidth="1"/>
    <col min="17" max="17" width="10.25" style="7" customWidth="1"/>
    <col min="18" max="18" width="18" style="7" customWidth="1"/>
    <col min="19" max="19" width="12.125" style="7" customWidth="1"/>
    <col min="20" max="20" width="8" style="7" customWidth="1"/>
    <col min="21" max="22" width="7.75" style="7" customWidth="1"/>
    <col min="23" max="23" width="7.625" style="7" customWidth="1"/>
    <col min="24" max="24" width="11.125" style="7" customWidth="1"/>
    <col min="25" max="25" width="18" style="7" customWidth="1"/>
    <col min="26" max="26" width="11" style="7" customWidth="1"/>
    <col min="27" max="27" width="9.875" style="7" customWidth="1"/>
    <col min="28" max="28" width="10.625" style="7" customWidth="1"/>
    <col min="29" max="29" width="9.125" style="7" customWidth="1"/>
    <col min="30" max="30" width="7.625" style="7" customWidth="1"/>
    <col min="31" max="31" width="8" style="7" customWidth="1"/>
    <col min="32" max="32" width="18" style="7" customWidth="1"/>
    <col min="33" max="33" width="12" style="7" customWidth="1"/>
    <col min="34" max="34" width="9.375" style="7" customWidth="1"/>
    <col min="35" max="35" width="9.125" style="7" customWidth="1"/>
    <col min="36" max="36" width="9.625" style="7" customWidth="1"/>
    <col min="37" max="37" width="8.875" style="7" customWidth="1"/>
    <col min="38" max="38" width="14.875" style="7" customWidth="1"/>
    <col min="39" max="39" width="3.5" style="7" customWidth="1"/>
    <col min="40" max="40" width="5.75" style="7" customWidth="1"/>
    <col min="41" max="41" width="16.125" style="7" customWidth="1"/>
    <col min="42" max="42" width="21.25" style="7" customWidth="1"/>
    <col min="43" max="43" width="12.625" style="7" customWidth="1"/>
    <col min="44" max="44" width="22.375" style="7" customWidth="1"/>
    <col min="45" max="45" width="10.875" style="7" customWidth="1"/>
    <col min="46" max="46" width="17.375" style="7" customWidth="1"/>
    <col min="47" max="48" width="4.125" style="7" customWidth="1"/>
    <col min="49" max="49" width="3.75" style="7" customWidth="1"/>
    <col min="50" max="50" width="3.875" style="7" customWidth="1"/>
    <col min="51" max="51" width="4.5" style="7" customWidth="1"/>
    <col min="52" max="52" width="5" style="7" customWidth="1"/>
    <col min="53" max="53" width="5.5" style="7" customWidth="1"/>
    <col min="54" max="54" width="5.75" style="7" customWidth="1"/>
    <col min="55" max="55" width="5.5" style="7" customWidth="1"/>
    <col min="56" max="57" width="5" style="7" customWidth="1"/>
    <col min="58" max="58" width="12.875" style="7" customWidth="1"/>
    <col min="59" max="68" width="5" style="7" customWidth="1"/>
    <col min="69" max="16384" width="9" style="7"/>
  </cols>
  <sheetData>
    <row r="1" spans="1:67" ht="18.75" x14ac:dyDescent="0.25">
      <c r="AL1" s="16" t="s">
        <v>52</v>
      </c>
    </row>
    <row r="2" spans="1:67" ht="18.75" x14ac:dyDescent="0.3">
      <c r="AL2" s="17" t="s">
        <v>0</v>
      </c>
    </row>
    <row r="3" spans="1:67" ht="18.75" x14ac:dyDescent="0.3">
      <c r="AL3" s="17" t="s">
        <v>48</v>
      </c>
    </row>
    <row r="4" spans="1:67" ht="18.75" x14ac:dyDescent="0.3">
      <c r="A4" s="34" t="s">
        <v>53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</row>
    <row r="5" spans="1:67" ht="18.75" x14ac:dyDescent="0.3">
      <c r="A5" s="32" t="s">
        <v>192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</row>
    <row r="6" spans="1:67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</row>
    <row r="7" spans="1:67" ht="18.75" x14ac:dyDescent="0.25">
      <c r="A7" s="35" t="s">
        <v>81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</row>
    <row r="8" spans="1:67" x14ac:dyDescent="0.25">
      <c r="A8" s="36" t="s">
        <v>82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</row>
    <row r="9" spans="1:67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</row>
    <row r="10" spans="1:67" x14ac:dyDescent="0.25">
      <c r="A10" s="33" t="s">
        <v>220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</row>
    <row r="12" spans="1:67" ht="18.75" x14ac:dyDescent="0.25">
      <c r="A12" s="30" t="s">
        <v>221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</row>
    <row r="13" spans="1:67" ht="15.75" customHeight="1" x14ac:dyDescent="0.25">
      <c r="A13" s="31" t="s">
        <v>139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</row>
    <row r="14" spans="1:67" x14ac:dyDescent="0.25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1"/>
      <c r="AN14" s="1"/>
      <c r="AO14" s="1"/>
      <c r="AP14" s="1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</row>
    <row r="15" spans="1:67" ht="19.5" customHeight="1" x14ac:dyDescent="0.25">
      <c r="A15" s="38" t="s">
        <v>27</v>
      </c>
      <c r="B15" s="41" t="s">
        <v>10</v>
      </c>
      <c r="C15" s="41" t="s">
        <v>2</v>
      </c>
      <c r="D15" s="42" t="s">
        <v>222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23"/>
      <c r="AN15" s="23"/>
      <c r="AO15" s="23"/>
      <c r="AP15" s="23"/>
    </row>
    <row r="16" spans="1:67" ht="43.5" customHeight="1" x14ac:dyDescent="0.25">
      <c r="A16" s="39"/>
      <c r="B16" s="41"/>
      <c r="C16" s="41"/>
      <c r="D16" s="42" t="s">
        <v>5</v>
      </c>
      <c r="E16" s="42"/>
      <c r="F16" s="42"/>
      <c r="G16" s="42"/>
      <c r="H16" s="42"/>
      <c r="I16" s="42"/>
      <c r="J16" s="42"/>
      <c r="K16" s="42" t="s">
        <v>6</v>
      </c>
      <c r="L16" s="42"/>
      <c r="M16" s="42"/>
      <c r="N16" s="42"/>
      <c r="O16" s="42"/>
      <c r="P16" s="42"/>
      <c r="Q16" s="42"/>
      <c r="R16" s="42" t="s">
        <v>7</v>
      </c>
      <c r="S16" s="42"/>
      <c r="T16" s="42"/>
      <c r="U16" s="42"/>
      <c r="V16" s="42"/>
      <c r="W16" s="42"/>
      <c r="X16" s="42"/>
      <c r="Y16" s="42" t="s">
        <v>8</v>
      </c>
      <c r="Z16" s="42"/>
      <c r="AA16" s="42"/>
      <c r="AB16" s="42"/>
      <c r="AC16" s="42"/>
      <c r="AD16" s="42"/>
      <c r="AE16" s="42"/>
      <c r="AF16" s="41" t="s">
        <v>140</v>
      </c>
      <c r="AG16" s="41"/>
      <c r="AH16" s="41"/>
      <c r="AI16" s="41"/>
      <c r="AJ16" s="41"/>
      <c r="AK16" s="41"/>
      <c r="AL16" s="41"/>
      <c r="AM16" s="23"/>
      <c r="AN16" s="23"/>
      <c r="AO16" s="23"/>
      <c r="AP16" s="23"/>
    </row>
    <row r="17" spans="1:38" ht="43.5" customHeight="1" x14ac:dyDescent="0.25">
      <c r="A17" s="39"/>
      <c r="B17" s="41"/>
      <c r="C17" s="41"/>
      <c r="D17" s="14" t="s">
        <v>12</v>
      </c>
      <c r="E17" s="42" t="s">
        <v>11</v>
      </c>
      <c r="F17" s="42"/>
      <c r="G17" s="42"/>
      <c r="H17" s="42"/>
      <c r="I17" s="42"/>
      <c r="J17" s="42"/>
      <c r="K17" s="14" t="s">
        <v>12</v>
      </c>
      <c r="L17" s="41" t="s">
        <v>11</v>
      </c>
      <c r="M17" s="41"/>
      <c r="N17" s="41"/>
      <c r="O17" s="41"/>
      <c r="P17" s="41"/>
      <c r="Q17" s="41"/>
      <c r="R17" s="14" t="s">
        <v>12</v>
      </c>
      <c r="S17" s="41" t="s">
        <v>11</v>
      </c>
      <c r="T17" s="41"/>
      <c r="U17" s="41"/>
      <c r="V17" s="41"/>
      <c r="W17" s="41"/>
      <c r="X17" s="41"/>
      <c r="Y17" s="14" t="s">
        <v>12</v>
      </c>
      <c r="Z17" s="41" t="s">
        <v>11</v>
      </c>
      <c r="AA17" s="41"/>
      <c r="AB17" s="41"/>
      <c r="AC17" s="41"/>
      <c r="AD17" s="41"/>
      <c r="AE17" s="41"/>
      <c r="AF17" s="14" t="s">
        <v>12</v>
      </c>
      <c r="AG17" s="41" t="s">
        <v>11</v>
      </c>
      <c r="AH17" s="41"/>
      <c r="AI17" s="41"/>
      <c r="AJ17" s="41"/>
      <c r="AK17" s="41"/>
      <c r="AL17" s="41"/>
    </row>
    <row r="18" spans="1:38" ht="87.75" customHeight="1" x14ac:dyDescent="0.25">
      <c r="A18" s="40"/>
      <c r="B18" s="41"/>
      <c r="C18" s="41"/>
      <c r="D18" s="6" t="s">
        <v>9</v>
      </c>
      <c r="E18" s="6" t="s">
        <v>9</v>
      </c>
      <c r="F18" s="5" t="s">
        <v>3</v>
      </c>
      <c r="G18" s="5" t="s">
        <v>4</v>
      </c>
      <c r="H18" s="5" t="s">
        <v>49</v>
      </c>
      <c r="I18" s="5" t="s">
        <v>1</v>
      </c>
      <c r="J18" s="5" t="s">
        <v>26</v>
      </c>
      <c r="K18" s="6" t="s">
        <v>9</v>
      </c>
      <c r="L18" s="6" t="s">
        <v>9</v>
      </c>
      <c r="M18" s="5" t="s">
        <v>3</v>
      </c>
      <c r="N18" s="5" t="s">
        <v>4</v>
      </c>
      <c r="O18" s="5" t="s">
        <v>49</v>
      </c>
      <c r="P18" s="5" t="s">
        <v>1</v>
      </c>
      <c r="Q18" s="5" t="s">
        <v>26</v>
      </c>
      <c r="R18" s="6" t="s">
        <v>9</v>
      </c>
      <c r="S18" s="6" t="s">
        <v>9</v>
      </c>
      <c r="T18" s="5" t="s">
        <v>3</v>
      </c>
      <c r="U18" s="5" t="s">
        <v>4</v>
      </c>
      <c r="V18" s="5" t="s">
        <v>49</v>
      </c>
      <c r="W18" s="5" t="s">
        <v>1</v>
      </c>
      <c r="X18" s="5" t="s">
        <v>26</v>
      </c>
      <c r="Y18" s="6" t="s">
        <v>9</v>
      </c>
      <c r="Z18" s="6" t="s">
        <v>9</v>
      </c>
      <c r="AA18" s="5" t="s">
        <v>3</v>
      </c>
      <c r="AB18" s="5" t="s">
        <v>4</v>
      </c>
      <c r="AC18" s="5" t="s">
        <v>49</v>
      </c>
      <c r="AD18" s="5" t="s">
        <v>1</v>
      </c>
      <c r="AE18" s="5" t="s">
        <v>26</v>
      </c>
      <c r="AF18" s="6" t="s">
        <v>9</v>
      </c>
      <c r="AG18" s="6" t="s">
        <v>9</v>
      </c>
      <c r="AH18" s="5" t="s">
        <v>3</v>
      </c>
      <c r="AI18" s="5" t="s">
        <v>4</v>
      </c>
      <c r="AJ18" s="5" t="s">
        <v>49</v>
      </c>
      <c r="AK18" s="5" t="s">
        <v>1</v>
      </c>
      <c r="AL18" s="5" t="s">
        <v>26</v>
      </c>
    </row>
    <row r="19" spans="1:38" x14ac:dyDescent="0.25">
      <c r="A19" s="15">
        <v>1</v>
      </c>
      <c r="B19" s="15">
        <v>2</v>
      </c>
      <c r="C19" s="15">
        <v>3</v>
      </c>
      <c r="D19" s="11" t="s">
        <v>15</v>
      </c>
      <c r="E19" s="11" t="s">
        <v>16</v>
      </c>
      <c r="F19" s="11" t="s">
        <v>17</v>
      </c>
      <c r="G19" s="11" t="s">
        <v>18</v>
      </c>
      <c r="H19" s="11" t="s">
        <v>19</v>
      </c>
      <c r="I19" s="11" t="s">
        <v>20</v>
      </c>
      <c r="J19" s="11" t="s">
        <v>28</v>
      </c>
      <c r="K19" s="11" t="s">
        <v>29</v>
      </c>
      <c r="L19" s="11" t="s">
        <v>30</v>
      </c>
      <c r="M19" s="11" t="s">
        <v>31</v>
      </c>
      <c r="N19" s="11" t="s">
        <v>32</v>
      </c>
      <c r="O19" s="11" t="s">
        <v>33</v>
      </c>
      <c r="P19" s="11" t="s">
        <v>34</v>
      </c>
      <c r="Q19" s="11" t="s">
        <v>35</v>
      </c>
      <c r="R19" s="11" t="s">
        <v>36</v>
      </c>
      <c r="S19" s="11" t="s">
        <v>37</v>
      </c>
      <c r="T19" s="11" t="s">
        <v>38</v>
      </c>
      <c r="U19" s="11" t="s">
        <v>39</v>
      </c>
      <c r="V19" s="11" t="s">
        <v>40</v>
      </c>
      <c r="W19" s="11" t="s">
        <v>41</v>
      </c>
      <c r="X19" s="11" t="s">
        <v>50</v>
      </c>
      <c r="Y19" s="11" t="s">
        <v>42</v>
      </c>
      <c r="Z19" s="11" t="s">
        <v>43</v>
      </c>
      <c r="AA19" s="11" t="s">
        <v>44</v>
      </c>
      <c r="AB19" s="11" t="s">
        <v>45</v>
      </c>
      <c r="AC19" s="11" t="s">
        <v>46</v>
      </c>
      <c r="AD19" s="11" t="s">
        <v>47</v>
      </c>
      <c r="AE19" s="11" t="s">
        <v>51</v>
      </c>
      <c r="AF19" s="11" t="s">
        <v>13</v>
      </c>
      <c r="AG19" s="11" t="s">
        <v>14</v>
      </c>
      <c r="AH19" s="11" t="s">
        <v>21</v>
      </c>
      <c r="AI19" s="11" t="s">
        <v>22</v>
      </c>
      <c r="AJ19" s="11" t="s">
        <v>23</v>
      </c>
      <c r="AK19" s="11" t="s">
        <v>24</v>
      </c>
      <c r="AL19" s="11" t="s">
        <v>25</v>
      </c>
    </row>
    <row r="20" spans="1:38" ht="31.5" x14ac:dyDescent="0.25">
      <c r="A20" s="4" t="s">
        <v>84</v>
      </c>
      <c r="B20" s="24" t="s">
        <v>83</v>
      </c>
      <c r="C20" s="12" t="s">
        <v>216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29">
        <v>0</v>
      </c>
      <c r="Y20" s="29">
        <v>0</v>
      </c>
      <c r="Z20" s="29">
        <f t="shared" ref="Z20:AL20" si="0">SUM(Z21:Z26)</f>
        <v>1929.8866813559323</v>
      </c>
      <c r="AA20" s="29">
        <f t="shared" si="0"/>
        <v>0</v>
      </c>
      <c r="AB20" s="29">
        <f t="shared" si="0"/>
        <v>0</v>
      </c>
      <c r="AC20" s="29">
        <f t="shared" si="0"/>
        <v>0</v>
      </c>
      <c r="AD20" s="29">
        <f t="shared" si="0"/>
        <v>0</v>
      </c>
      <c r="AE20" s="29">
        <f t="shared" si="0"/>
        <v>10</v>
      </c>
      <c r="AF20" s="29">
        <f t="shared" si="0"/>
        <v>0</v>
      </c>
      <c r="AG20" s="29">
        <f t="shared" si="0"/>
        <v>1929.8866813559323</v>
      </c>
      <c r="AH20" s="29">
        <f>+AH79</f>
        <v>125</v>
      </c>
      <c r="AI20" s="29">
        <f t="shared" si="0"/>
        <v>0</v>
      </c>
      <c r="AJ20" s="29">
        <f>+AJ80</f>
        <v>212</v>
      </c>
      <c r="AK20" s="29">
        <f t="shared" si="0"/>
        <v>0</v>
      </c>
      <c r="AL20" s="29">
        <f t="shared" si="0"/>
        <v>10</v>
      </c>
    </row>
    <row r="21" spans="1:38" ht="31.5" x14ac:dyDescent="0.25">
      <c r="A21" s="12">
        <v>0.1</v>
      </c>
      <c r="B21" s="25" t="s">
        <v>85</v>
      </c>
      <c r="C21" s="12" t="s">
        <v>138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29">
        <v>0</v>
      </c>
      <c r="W21" s="29">
        <v>0</v>
      </c>
      <c r="X21" s="29">
        <v>0</v>
      </c>
      <c r="Y21" s="29">
        <v>0</v>
      </c>
      <c r="Z21" s="29">
        <f t="shared" ref="Z21:AL21" si="1">SUM(Z28)</f>
        <v>0</v>
      </c>
      <c r="AA21" s="29">
        <f t="shared" si="1"/>
        <v>0</v>
      </c>
      <c r="AB21" s="29">
        <f t="shared" si="1"/>
        <v>0</v>
      </c>
      <c r="AC21" s="29">
        <f t="shared" si="1"/>
        <v>0</v>
      </c>
      <c r="AD21" s="29">
        <f t="shared" si="1"/>
        <v>0</v>
      </c>
      <c r="AE21" s="29">
        <f t="shared" ref="AE21" si="2">SUM(AE28)</f>
        <v>0</v>
      </c>
      <c r="AF21" s="29">
        <f t="shared" si="1"/>
        <v>0</v>
      </c>
      <c r="AG21" s="29">
        <f>AG28</f>
        <v>0</v>
      </c>
      <c r="AH21" s="29">
        <f t="shared" si="1"/>
        <v>0</v>
      </c>
      <c r="AI21" s="29">
        <f t="shared" si="1"/>
        <v>0</v>
      </c>
      <c r="AJ21" s="29">
        <f t="shared" si="1"/>
        <v>0</v>
      </c>
      <c r="AK21" s="29">
        <f t="shared" si="1"/>
        <v>0</v>
      </c>
      <c r="AL21" s="29">
        <f t="shared" si="1"/>
        <v>0</v>
      </c>
    </row>
    <row r="22" spans="1:38" ht="47.25" x14ac:dyDescent="0.25">
      <c r="A22" s="12">
        <v>0.2</v>
      </c>
      <c r="B22" s="25" t="s">
        <v>86</v>
      </c>
      <c r="C22" s="12" t="s">
        <v>138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29">
        <v>0</v>
      </c>
      <c r="Y22" s="29">
        <v>0</v>
      </c>
      <c r="Z22" s="29">
        <f>Z48</f>
        <v>56.72</v>
      </c>
      <c r="AA22" s="29">
        <f t="shared" ref="AA22:AL22" si="3">AA50</f>
        <v>0</v>
      </c>
      <c r="AB22" s="29">
        <f t="shared" si="3"/>
        <v>0</v>
      </c>
      <c r="AC22" s="29">
        <f t="shared" si="3"/>
        <v>0</v>
      </c>
      <c r="AD22" s="29">
        <f t="shared" si="3"/>
        <v>0</v>
      </c>
      <c r="AE22" s="29">
        <f>AE48</f>
        <v>10</v>
      </c>
      <c r="AF22" s="29">
        <f t="shared" si="3"/>
        <v>0</v>
      </c>
      <c r="AG22" s="29">
        <f>AG48</f>
        <v>56.72</v>
      </c>
      <c r="AH22" s="29">
        <f t="shared" si="3"/>
        <v>0</v>
      </c>
      <c r="AI22" s="29">
        <f t="shared" si="3"/>
        <v>0</v>
      </c>
      <c r="AJ22" s="29">
        <f t="shared" si="3"/>
        <v>0</v>
      </c>
      <c r="AK22" s="29">
        <f t="shared" si="3"/>
        <v>0</v>
      </c>
      <c r="AL22" s="29">
        <f>AL48</f>
        <v>10</v>
      </c>
    </row>
    <row r="23" spans="1:38" ht="78.75" x14ac:dyDescent="0.25">
      <c r="A23" s="12">
        <v>0.3</v>
      </c>
      <c r="B23" s="25" t="s">
        <v>87</v>
      </c>
      <c r="C23" s="12" t="s">
        <v>138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29">
        <f>Z76</f>
        <v>1846.23</v>
      </c>
      <c r="AA23" s="29">
        <f t="shared" ref="AA23:AL23" si="4">AA78</f>
        <v>0</v>
      </c>
      <c r="AB23" s="29">
        <f t="shared" si="4"/>
        <v>0</v>
      </c>
      <c r="AC23" s="29">
        <f t="shared" si="4"/>
        <v>0</v>
      </c>
      <c r="AD23" s="29">
        <f t="shared" si="4"/>
        <v>0</v>
      </c>
      <c r="AE23" s="29">
        <f>AE76</f>
        <v>0</v>
      </c>
      <c r="AF23" s="29">
        <f t="shared" si="4"/>
        <v>0</v>
      </c>
      <c r="AG23" s="29">
        <f t="shared" si="4"/>
        <v>1846.23</v>
      </c>
      <c r="AH23" s="29">
        <f t="shared" si="4"/>
        <v>0</v>
      </c>
      <c r="AI23" s="29">
        <f t="shared" si="4"/>
        <v>0</v>
      </c>
      <c r="AJ23" s="29">
        <f>AJ78</f>
        <v>0</v>
      </c>
      <c r="AK23" s="29">
        <f t="shared" si="4"/>
        <v>0</v>
      </c>
      <c r="AL23" s="29">
        <f t="shared" ref="AL23" si="5">AL78</f>
        <v>0</v>
      </c>
    </row>
    <row r="24" spans="1:38" ht="47.25" x14ac:dyDescent="0.25">
      <c r="A24" s="12">
        <v>0.4</v>
      </c>
      <c r="B24" s="25" t="s">
        <v>88</v>
      </c>
      <c r="C24" s="12" t="s">
        <v>138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0</v>
      </c>
      <c r="Y24" s="29">
        <v>0</v>
      </c>
      <c r="Z24" s="29">
        <f>Z81</f>
        <v>3.54</v>
      </c>
      <c r="AA24" s="29">
        <f t="shared" ref="AA24:AL24" si="6">AA81</f>
        <v>0</v>
      </c>
      <c r="AB24" s="29">
        <f t="shared" si="6"/>
        <v>0</v>
      </c>
      <c r="AC24" s="29">
        <f t="shared" si="6"/>
        <v>0</v>
      </c>
      <c r="AD24" s="29">
        <f t="shared" si="6"/>
        <v>0</v>
      </c>
      <c r="AE24" s="29">
        <f>AE81</f>
        <v>0</v>
      </c>
      <c r="AF24" s="29">
        <f t="shared" si="6"/>
        <v>0</v>
      </c>
      <c r="AG24" s="29">
        <f t="shared" si="6"/>
        <v>3.54</v>
      </c>
      <c r="AH24" s="29">
        <f t="shared" si="6"/>
        <v>0</v>
      </c>
      <c r="AI24" s="29">
        <f t="shared" si="6"/>
        <v>0</v>
      </c>
      <c r="AJ24" s="29">
        <f t="shared" si="6"/>
        <v>0</v>
      </c>
      <c r="AK24" s="29">
        <f t="shared" si="6"/>
        <v>0</v>
      </c>
      <c r="AL24" s="29">
        <f t="shared" ref="AL24" si="7">AL81</f>
        <v>0</v>
      </c>
    </row>
    <row r="25" spans="1:38" ht="47.25" x14ac:dyDescent="0.25">
      <c r="A25" s="12">
        <v>0.5</v>
      </c>
      <c r="B25" s="25" t="s">
        <v>89</v>
      </c>
      <c r="C25" s="12" t="s">
        <v>138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0</v>
      </c>
      <c r="Z25" s="29">
        <f>Z87</f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f>AE87</f>
        <v>0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</row>
    <row r="26" spans="1:38" ht="31.5" x14ac:dyDescent="0.25">
      <c r="A26" s="12">
        <v>0.6</v>
      </c>
      <c r="B26" s="25" t="s">
        <v>90</v>
      </c>
      <c r="C26" s="12" t="s">
        <v>138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0</v>
      </c>
      <c r="Z26" s="29">
        <f>Z88</f>
        <v>23.396681355932202</v>
      </c>
      <c r="AA26" s="29">
        <f t="shared" ref="AA26:AL26" si="8">AA88</f>
        <v>0</v>
      </c>
      <c r="AB26" s="29">
        <f t="shared" si="8"/>
        <v>0</v>
      </c>
      <c r="AC26" s="29">
        <f t="shared" si="8"/>
        <v>0</v>
      </c>
      <c r="AD26" s="29">
        <f t="shared" si="8"/>
        <v>0</v>
      </c>
      <c r="AE26" s="29">
        <f>AE88</f>
        <v>0</v>
      </c>
      <c r="AF26" s="29">
        <f t="shared" si="8"/>
        <v>0</v>
      </c>
      <c r="AG26" s="29">
        <f t="shared" si="8"/>
        <v>23.396681355932202</v>
      </c>
      <c r="AH26" s="29">
        <f t="shared" si="8"/>
        <v>0</v>
      </c>
      <c r="AI26" s="29">
        <f t="shared" si="8"/>
        <v>0</v>
      </c>
      <c r="AJ26" s="29">
        <f t="shared" si="8"/>
        <v>0</v>
      </c>
      <c r="AK26" s="29">
        <f t="shared" si="8"/>
        <v>0</v>
      </c>
      <c r="AL26" s="29">
        <f t="shared" ref="AL26" si="9">AL88</f>
        <v>0</v>
      </c>
    </row>
    <row r="27" spans="1:38" x14ac:dyDescent="0.25">
      <c r="A27" s="26">
        <v>1</v>
      </c>
      <c r="B27" s="24" t="s">
        <v>219</v>
      </c>
      <c r="C27" s="12" t="s">
        <v>216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>
        <v>0</v>
      </c>
      <c r="Z27" s="29">
        <f>Z28+Z48+Z76+Z81+Z87+Z88</f>
        <v>1929.8866813559323</v>
      </c>
      <c r="AA27" s="29">
        <f t="shared" ref="AA27:AE27" si="10">AA28+AA48+AA76+AA81+AA87+AA88</f>
        <v>0</v>
      </c>
      <c r="AB27" s="29">
        <f t="shared" si="10"/>
        <v>0</v>
      </c>
      <c r="AC27" s="29">
        <f t="shared" si="10"/>
        <v>0</v>
      </c>
      <c r="AD27" s="29">
        <f t="shared" si="10"/>
        <v>0</v>
      </c>
      <c r="AE27" s="29">
        <f t="shared" si="10"/>
        <v>10</v>
      </c>
      <c r="AF27" s="29">
        <f t="shared" ref="AA27:AL27" si="11">AF28+AF48+AF76+AF81+AF87+AF88</f>
        <v>0</v>
      </c>
      <c r="AG27" s="29">
        <f t="shared" si="11"/>
        <v>1929.8866813559323</v>
      </c>
      <c r="AH27" s="29">
        <f t="shared" si="11"/>
        <v>0</v>
      </c>
      <c r="AI27" s="29">
        <f t="shared" si="11"/>
        <v>0</v>
      </c>
      <c r="AJ27" s="29">
        <f t="shared" si="11"/>
        <v>0</v>
      </c>
      <c r="AK27" s="29">
        <f t="shared" si="11"/>
        <v>0</v>
      </c>
      <c r="AL27" s="29">
        <f t="shared" si="11"/>
        <v>10</v>
      </c>
    </row>
    <row r="28" spans="1:38" ht="31.5" x14ac:dyDescent="0.25">
      <c r="A28" s="26">
        <v>1.1000000000000001</v>
      </c>
      <c r="B28" s="25" t="s">
        <v>91</v>
      </c>
      <c r="C28" s="12" t="s">
        <v>138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0</v>
      </c>
      <c r="Y28" s="29">
        <v>0</v>
      </c>
      <c r="Z28" s="29">
        <v>0</v>
      </c>
      <c r="AA28" s="29">
        <f t="shared" ref="AA28:AL28" si="12">AA29+AA34+AA39+AA54</f>
        <v>0</v>
      </c>
      <c r="AB28" s="29">
        <f t="shared" si="12"/>
        <v>0</v>
      </c>
      <c r="AC28" s="29">
        <f t="shared" si="12"/>
        <v>0</v>
      </c>
      <c r="AD28" s="29">
        <f t="shared" si="12"/>
        <v>0</v>
      </c>
      <c r="AE28" s="29">
        <f t="shared" si="12"/>
        <v>0</v>
      </c>
      <c r="AF28" s="29">
        <f t="shared" si="12"/>
        <v>0</v>
      </c>
      <c r="AG28" s="29"/>
      <c r="AH28" s="29">
        <f t="shared" si="12"/>
        <v>0</v>
      </c>
      <c r="AI28" s="29">
        <f t="shared" si="12"/>
        <v>0</v>
      </c>
      <c r="AJ28" s="29">
        <f>AJ29+AJ34+AJ39+AJ54</f>
        <v>0</v>
      </c>
      <c r="AK28" s="29">
        <f t="shared" si="12"/>
        <v>0</v>
      </c>
      <c r="AL28" s="29">
        <f t="shared" si="12"/>
        <v>0</v>
      </c>
    </row>
    <row r="29" spans="1:38" ht="47.25" hidden="1" x14ac:dyDescent="0.25">
      <c r="A29" s="27" t="s">
        <v>55</v>
      </c>
      <c r="B29" s="25" t="s">
        <v>92</v>
      </c>
      <c r="C29" s="12" t="s">
        <v>138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>
        <v>0</v>
      </c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</row>
    <row r="30" spans="1:38" ht="78.75" hidden="1" x14ac:dyDescent="0.25">
      <c r="A30" s="28" t="s">
        <v>62</v>
      </c>
      <c r="B30" s="25" t="s">
        <v>93</v>
      </c>
      <c r="C30" s="12" t="s">
        <v>138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29">
        <v>0</v>
      </c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</row>
    <row r="31" spans="1:38" ht="78.75" hidden="1" x14ac:dyDescent="0.25">
      <c r="A31" s="28" t="s">
        <v>63</v>
      </c>
      <c r="B31" s="25" t="s">
        <v>94</v>
      </c>
      <c r="C31" s="12" t="s">
        <v>138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0</v>
      </c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</row>
    <row r="32" spans="1:38" ht="63" hidden="1" x14ac:dyDescent="0.25">
      <c r="A32" s="4" t="s">
        <v>64</v>
      </c>
      <c r="B32" s="25" t="s">
        <v>95</v>
      </c>
      <c r="C32" s="12" t="s">
        <v>138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9">
        <v>0</v>
      </c>
      <c r="W32" s="29">
        <v>0</v>
      </c>
      <c r="X32" s="29">
        <v>0</v>
      </c>
      <c r="Y32" s="29">
        <v>0</v>
      </c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</row>
    <row r="33" spans="1:38" ht="47.25" hidden="1" x14ac:dyDescent="0.25">
      <c r="A33" s="13" t="s">
        <v>56</v>
      </c>
      <c r="B33" s="25" t="s">
        <v>96</v>
      </c>
      <c r="C33" s="12" t="s">
        <v>138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29">
        <v>0</v>
      </c>
      <c r="W33" s="29">
        <v>0</v>
      </c>
      <c r="X33" s="29">
        <v>0</v>
      </c>
      <c r="Y33" s="29">
        <v>0</v>
      </c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</row>
    <row r="34" spans="1:38" ht="78.75" hidden="1" x14ac:dyDescent="0.25">
      <c r="A34" s="4" t="s">
        <v>65</v>
      </c>
      <c r="B34" s="25" t="s">
        <v>97</v>
      </c>
      <c r="C34" s="12" t="s">
        <v>138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29">
        <v>0</v>
      </c>
      <c r="W34" s="29">
        <v>0</v>
      </c>
      <c r="X34" s="29">
        <v>0</v>
      </c>
      <c r="Y34" s="29">
        <v>0</v>
      </c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</row>
    <row r="35" spans="1:38" ht="63" hidden="1" x14ac:dyDescent="0.25">
      <c r="A35" s="4" t="s">
        <v>66</v>
      </c>
      <c r="B35" s="25" t="s">
        <v>98</v>
      </c>
      <c r="C35" s="12" t="s">
        <v>138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0</v>
      </c>
      <c r="Y35" s="29">
        <v>0</v>
      </c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</row>
    <row r="36" spans="1:38" ht="63" hidden="1" x14ac:dyDescent="0.25">
      <c r="A36" s="13" t="s">
        <v>57</v>
      </c>
      <c r="B36" s="25" t="s">
        <v>99</v>
      </c>
      <c r="C36" s="12" t="s">
        <v>138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0</v>
      </c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</row>
    <row r="37" spans="1:38" ht="47.25" hidden="1" x14ac:dyDescent="0.25">
      <c r="A37" s="4" t="s">
        <v>67</v>
      </c>
      <c r="B37" s="25" t="s">
        <v>100</v>
      </c>
      <c r="C37" s="12" t="s">
        <v>138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</row>
    <row r="38" spans="1:38" ht="141.75" hidden="1" x14ac:dyDescent="0.25">
      <c r="A38" s="4" t="s">
        <v>155</v>
      </c>
      <c r="B38" s="25" t="s">
        <v>101</v>
      </c>
      <c r="C38" s="12" t="s">
        <v>138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0</v>
      </c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</row>
    <row r="39" spans="1:38" ht="126" hidden="1" x14ac:dyDescent="0.25">
      <c r="A39" s="4" t="s">
        <v>156</v>
      </c>
      <c r="B39" s="25" t="s">
        <v>102</v>
      </c>
      <c r="C39" s="12" t="s">
        <v>138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>
        <v>0</v>
      </c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</row>
    <row r="40" spans="1:38" ht="126" hidden="1" x14ac:dyDescent="0.25">
      <c r="A40" s="4" t="s">
        <v>157</v>
      </c>
      <c r="B40" s="25" t="s">
        <v>103</v>
      </c>
      <c r="C40" s="12" t="s">
        <v>138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0</v>
      </c>
      <c r="Y40" s="29">
        <v>0</v>
      </c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</row>
    <row r="41" spans="1:38" ht="47.25" hidden="1" x14ac:dyDescent="0.25">
      <c r="A41" s="4" t="s">
        <v>68</v>
      </c>
      <c r="B41" s="25" t="s">
        <v>100</v>
      </c>
      <c r="C41" s="12" t="s">
        <v>138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0</v>
      </c>
      <c r="Y41" s="29">
        <v>0</v>
      </c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</row>
    <row r="42" spans="1:38" ht="141.75" hidden="1" x14ac:dyDescent="0.25">
      <c r="A42" s="4" t="s">
        <v>158</v>
      </c>
      <c r="B42" s="25" t="s">
        <v>101</v>
      </c>
      <c r="C42" s="12" t="s">
        <v>138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>
        <v>0</v>
      </c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</row>
    <row r="43" spans="1:38" ht="126" hidden="1" x14ac:dyDescent="0.25">
      <c r="A43" s="4" t="s">
        <v>159</v>
      </c>
      <c r="B43" s="25" t="s">
        <v>102</v>
      </c>
      <c r="C43" s="12" t="s">
        <v>138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0</v>
      </c>
      <c r="Y43" s="29">
        <v>0</v>
      </c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</row>
    <row r="44" spans="1:38" ht="126" hidden="1" x14ac:dyDescent="0.25">
      <c r="A44" s="4" t="s">
        <v>160</v>
      </c>
      <c r="B44" s="25" t="s">
        <v>104</v>
      </c>
      <c r="C44" s="12" t="s">
        <v>138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0</v>
      </c>
      <c r="Y44" s="29">
        <v>0</v>
      </c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</row>
    <row r="45" spans="1:38" ht="110.25" hidden="1" x14ac:dyDescent="0.25">
      <c r="A45" s="13" t="s">
        <v>58</v>
      </c>
      <c r="B45" s="25" t="s">
        <v>105</v>
      </c>
      <c r="C45" s="12" t="s">
        <v>138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</row>
    <row r="46" spans="1:38" ht="94.5" hidden="1" x14ac:dyDescent="0.25">
      <c r="A46" s="4" t="s">
        <v>69</v>
      </c>
      <c r="B46" s="25" t="s">
        <v>106</v>
      </c>
      <c r="C46" s="12" t="s">
        <v>138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</row>
    <row r="47" spans="1:38" ht="110.25" hidden="1" x14ac:dyDescent="0.25">
      <c r="A47" s="4" t="s">
        <v>70</v>
      </c>
      <c r="B47" s="25" t="s">
        <v>107</v>
      </c>
      <c r="C47" s="12" t="s">
        <v>138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</row>
    <row r="48" spans="1:38" ht="47.25" x14ac:dyDescent="0.25">
      <c r="A48" s="13" t="s">
        <v>54</v>
      </c>
      <c r="B48" s="25" t="s">
        <v>108</v>
      </c>
      <c r="C48" s="12" t="s">
        <v>138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0</v>
      </c>
      <c r="Z48" s="29">
        <f t="shared" ref="Z48:AG48" si="13">Z49+Z56+Z61+Z68</f>
        <v>56.72</v>
      </c>
      <c r="AA48" s="29">
        <f t="shared" si="13"/>
        <v>0</v>
      </c>
      <c r="AB48" s="29">
        <f t="shared" si="13"/>
        <v>0</v>
      </c>
      <c r="AC48" s="29">
        <f t="shared" si="13"/>
        <v>0</v>
      </c>
      <c r="AD48" s="29">
        <f t="shared" si="13"/>
        <v>0</v>
      </c>
      <c r="AE48" s="29">
        <f t="shared" si="13"/>
        <v>10</v>
      </c>
      <c r="AF48" s="29">
        <f t="shared" ref="AF48:AL48" si="14">AF49+AF56+AF61+AF68</f>
        <v>0</v>
      </c>
      <c r="AG48" s="29">
        <f t="shared" si="13"/>
        <v>56.72</v>
      </c>
      <c r="AH48" s="29">
        <f t="shared" si="14"/>
        <v>0</v>
      </c>
      <c r="AI48" s="29">
        <f t="shared" si="14"/>
        <v>0</v>
      </c>
      <c r="AJ48" s="29">
        <f t="shared" si="14"/>
        <v>0</v>
      </c>
      <c r="AK48" s="29">
        <f t="shared" si="14"/>
        <v>0</v>
      </c>
      <c r="AL48" s="29">
        <f t="shared" si="14"/>
        <v>10</v>
      </c>
    </row>
    <row r="49" spans="1:38" ht="78.75" x14ac:dyDescent="0.25">
      <c r="A49" s="4" t="s">
        <v>59</v>
      </c>
      <c r="B49" s="25" t="s">
        <v>109</v>
      </c>
      <c r="C49" s="12" t="s">
        <v>138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0</v>
      </c>
      <c r="Z49" s="29">
        <f>Z50+Z51</f>
        <v>9.61</v>
      </c>
      <c r="AA49" s="29">
        <f t="shared" ref="AA49:AE49" si="15">AA50+AA51</f>
        <v>0</v>
      </c>
      <c r="AB49" s="29">
        <f t="shared" si="15"/>
        <v>0</v>
      </c>
      <c r="AC49" s="29">
        <f t="shared" si="15"/>
        <v>0</v>
      </c>
      <c r="AD49" s="29">
        <f t="shared" si="15"/>
        <v>0</v>
      </c>
      <c r="AE49" s="29">
        <f t="shared" si="15"/>
        <v>8</v>
      </c>
      <c r="AF49" s="29">
        <v>0</v>
      </c>
      <c r="AG49" s="29">
        <f>AG50+AG51</f>
        <v>9.61</v>
      </c>
      <c r="AH49" s="29">
        <f t="shared" ref="AH49:AL49" si="16">AH50+AH51</f>
        <v>0</v>
      </c>
      <c r="AI49" s="29">
        <f t="shared" si="16"/>
        <v>0</v>
      </c>
      <c r="AJ49" s="29">
        <f t="shared" si="16"/>
        <v>0</v>
      </c>
      <c r="AK49" s="29">
        <f t="shared" si="16"/>
        <v>0</v>
      </c>
      <c r="AL49" s="29">
        <f t="shared" si="16"/>
        <v>8</v>
      </c>
    </row>
    <row r="50" spans="1:38" ht="47.25" x14ac:dyDescent="0.25">
      <c r="A50" s="4" t="s">
        <v>71</v>
      </c>
      <c r="B50" s="25" t="s">
        <v>110</v>
      </c>
      <c r="C50" s="12" t="s">
        <v>138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</row>
    <row r="51" spans="1:38" ht="78.75" x14ac:dyDescent="0.25">
      <c r="A51" s="4" t="s">
        <v>72</v>
      </c>
      <c r="B51" s="25" t="s">
        <v>111</v>
      </c>
      <c r="C51" s="12" t="s">
        <v>138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f>Z52+Z53+Z54+Z55</f>
        <v>9.61</v>
      </c>
      <c r="AA51" s="29">
        <f t="shared" ref="AA51:AE51" si="17">AA52+AA53+AA54+AA55</f>
        <v>0</v>
      </c>
      <c r="AB51" s="29">
        <f t="shared" si="17"/>
        <v>0</v>
      </c>
      <c r="AC51" s="29">
        <f t="shared" si="17"/>
        <v>0</v>
      </c>
      <c r="AD51" s="29">
        <f t="shared" si="17"/>
        <v>0</v>
      </c>
      <c r="AE51" s="29">
        <f t="shared" si="17"/>
        <v>8</v>
      </c>
      <c r="AF51" s="29">
        <f t="shared" ref="AA51:AL51" si="18">AF52+AF53+AF54+AF55</f>
        <v>0</v>
      </c>
      <c r="AG51" s="29">
        <f t="shared" si="18"/>
        <v>9.61</v>
      </c>
      <c r="AH51" s="29">
        <f t="shared" si="18"/>
        <v>0</v>
      </c>
      <c r="AI51" s="29">
        <f t="shared" si="18"/>
        <v>0</v>
      </c>
      <c r="AJ51" s="29">
        <f t="shared" si="18"/>
        <v>0</v>
      </c>
      <c r="AK51" s="29">
        <f t="shared" si="18"/>
        <v>0</v>
      </c>
      <c r="AL51" s="29">
        <f t="shared" si="18"/>
        <v>8</v>
      </c>
    </row>
    <row r="52" spans="1:38" ht="78.75" x14ac:dyDescent="0.25">
      <c r="A52" s="4" t="s">
        <v>161</v>
      </c>
      <c r="B52" s="25" t="s">
        <v>162</v>
      </c>
      <c r="C52" s="12" t="s">
        <v>194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0</v>
      </c>
      <c r="Y52" s="29">
        <v>0</v>
      </c>
      <c r="Z52" s="29">
        <v>3.45</v>
      </c>
      <c r="AA52" s="29">
        <v>0</v>
      </c>
      <c r="AB52" s="29">
        <v>0</v>
      </c>
      <c r="AC52" s="29">
        <v>0</v>
      </c>
      <c r="AD52" s="29">
        <v>0</v>
      </c>
      <c r="AE52" s="29">
        <v>1</v>
      </c>
      <c r="AF52" s="29">
        <f>Y52</f>
        <v>0</v>
      </c>
      <c r="AG52" s="29">
        <f>Z52</f>
        <v>3.45</v>
      </c>
      <c r="AH52" s="29">
        <v>0</v>
      </c>
      <c r="AI52" s="29">
        <v>0</v>
      </c>
      <c r="AJ52" s="29">
        <v>0</v>
      </c>
      <c r="AK52" s="29">
        <v>0</v>
      </c>
      <c r="AL52" s="29">
        <f>AE52</f>
        <v>1</v>
      </c>
    </row>
    <row r="53" spans="1:38" ht="47.25" x14ac:dyDescent="0.25">
      <c r="A53" s="4" t="s">
        <v>163</v>
      </c>
      <c r="B53" s="25" t="s">
        <v>164</v>
      </c>
      <c r="C53" s="12" t="s">
        <v>195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0</v>
      </c>
      <c r="Y53" s="29">
        <v>0</v>
      </c>
      <c r="Z53" s="29">
        <v>2.87</v>
      </c>
      <c r="AA53" s="29">
        <v>0</v>
      </c>
      <c r="AB53" s="29">
        <v>0</v>
      </c>
      <c r="AC53" s="29">
        <v>0</v>
      </c>
      <c r="AD53" s="29">
        <v>0</v>
      </c>
      <c r="AE53" s="29">
        <v>6</v>
      </c>
      <c r="AF53" s="29">
        <f t="shared" ref="AF53:AF67" si="19">Y53</f>
        <v>0</v>
      </c>
      <c r="AG53" s="29">
        <f t="shared" ref="AG53:AG63" si="20">Z53</f>
        <v>2.87</v>
      </c>
      <c r="AH53" s="29">
        <f t="shared" ref="AH53:AH71" si="21">AA53</f>
        <v>0</v>
      </c>
      <c r="AI53" s="29">
        <f t="shared" ref="AI53:AI71" si="22">AB53</f>
        <v>0</v>
      </c>
      <c r="AJ53" s="29">
        <f t="shared" ref="AJ53:AJ71" si="23">AC53</f>
        <v>0</v>
      </c>
      <c r="AK53" s="29">
        <f t="shared" ref="AK53:AK71" si="24">AD53</f>
        <v>0</v>
      </c>
      <c r="AL53" s="29">
        <f t="shared" ref="AL53:AL63" si="25">AE53</f>
        <v>6</v>
      </c>
    </row>
    <row r="54" spans="1:38" ht="31.5" x14ac:dyDescent="0.25">
      <c r="A54" s="4" t="s">
        <v>165</v>
      </c>
      <c r="B54" s="25" t="s">
        <v>166</v>
      </c>
      <c r="C54" s="12" t="s">
        <v>196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2.84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f t="shared" si="19"/>
        <v>0</v>
      </c>
      <c r="AG54" s="29">
        <f t="shared" si="20"/>
        <v>2.84</v>
      </c>
      <c r="AH54" s="29">
        <f t="shared" si="21"/>
        <v>0</v>
      </c>
      <c r="AI54" s="29">
        <f t="shared" si="22"/>
        <v>0</v>
      </c>
      <c r="AJ54" s="29">
        <f t="shared" si="23"/>
        <v>0</v>
      </c>
      <c r="AK54" s="29">
        <f t="shared" si="24"/>
        <v>0</v>
      </c>
      <c r="AL54" s="29">
        <f t="shared" si="25"/>
        <v>0</v>
      </c>
    </row>
    <row r="55" spans="1:38" ht="31.5" x14ac:dyDescent="0.25">
      <c r="A55" s="4" t="s">
        <v>167</v>
      </c>
      <c r="B55" s="25" t="s">
        <v>168</v>
      </c>
      <c r="C55" s="12" t="s">
        <v>197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0.45</v>
      </c>
      <c r="AA55" s="29">
        <v>0</v>
      </c>
      <c r="AB55" s="29">
        <v>0</v>
      </c>
      <c r="AC55" s="29">
        <v>0</v>
      </c>
      <c r="AD55" s="29">
        <v>0</v>
      </c>
      <c r="AE55" s="29">
        <v>1</v>
      </c>
      <c r="AF55" s="29">
        <f t="shared" si="19"/>
        <v>0</v>
      </c>
      <c r="AG55" s="29">
        <f t="shared" si="20"/>
        <v>0.45</v>
      </c>
      <c r="AH55" s="29">
        <f t="shared" si="21"/>
        <v>0</v>
      </c>
      <c r="AI55" s="29">
        <f t="shared" si="22"/>
        <v>0</v>
      </c>
      <c r="AJ55" s="29">
        <f t="shared" si="23"/>
        <v>0</v>
      </c>
      <c r="AK55" s="29">
        <f t="shared" si="24"/>
        <v>0</v>
      </c>
      <c r="AL55" s="29">
        <f t="shared" si="25"/>
        <v>1</v>
      </c>
    </row>
    <row r="56" spans="1:38" ht="63" x14ac:dyDescent="0.25">
      <c r="A56" s="13" t="s">
        <v>60</v>
      </c>
      <c r="B56" s="25" t="s">
        <v>112</v>
      </c>
      <c r="C56" s="12" t="s">
        <v>138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0</v>
      </c>
      <c r="Y56" s="29">
        <v>0</v>
      </c>
      <c r="Z56" s="29">
        <f>Z57+Z60</f>
        <v>13.3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f t="shared" si="19"/>
        <v>0</v>
      </c>
      <c r="AG56" s="29">
        <f t="shared" si="20"/>
        <v>13.3</v>
      </c>
      <c r="AH56" s="29">
        <f t="shared" si="21"/>
        <v>0</v>
      </c>
      <c r="AI56" s="29">
        <f t="shared" si="22"/>
        <v>0</v>
      </c>
      <c r="AJ56" s="29">
        <f t="shared" si="23"/>
        <v>0</v>
      </c>
      <c r="AK56" s="29">
        <f t="shared" si="24"/>
        <v>0</v>
      </c>
      <c r="AL56" s="29">
        <f t="shared" si="25"/>
        <v>0</v>
      </c>
    </row>
    <row r="57" spans="1:38" ht="47.25" x14ac:dyDescent="0.25">
      <c r="A57" s="4" t="s">
        <v>73</v>
      </c>
      <c r="B57" s="25" t="s">
        <v>113</v>
      </c>
      <c r="C57" s="12" t="s">
        <v>138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29">
        <v>0</v>
      </c>
      <c r="W57" s="29">
        <v>0</v>
      </c>
      <c r="X57" s="29">
        <v>0</v>
      </c>
      <c r="Y57" s="29">
        <v>0</v>
      </c>
      <c r="Z57" s="29">
        <f>Z58+Z59</f>
        <v>13.3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f t="shared" si="19"/>
        <v>0</v>
      </c>
      <c r="AG57" s="29">
        <f t="shared" si="20"/>
        <v>13.3</v>
      </c>
      <c r="AH57" s="29">
        <f t="shared" si="21"/>
        <v>0</v>
      </c>
      <c r="AI57" s="29">
        <f t="shared" si="22"/>
        <v>0</v>
      </c>
      <c r="AJ57" s="29">
        <f t="shared" si="23"/>
        <v>0</v>
      </c>
      <c r="AK57" s="29">
        <f t="shared" si="24"/>
        <v>0</v>
      </c>
      <c r="AL57" s="29">
        <f t="shared" si="25"/>
        <v>0</v>
      </c>
    </row>
    <row r="58" spans="1:38" ht="31.5" x14ac:dyDescent="0.25">
      <c r="A58" s="4" t="s">
        <v>148</v>
      </c>
      <c r="B58" s="25" t="s">
        <v>169</v>
      </c>
      <c r="C58" s="12" t="s">
        <v>198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13.3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f t="shared" si="19"/>
        <v>0</v>
      </c>
      <c r="AG58" s="29">
        <f t="shared" si="20"/>
        <v>13.3</v>
      </c>
      <c r="AH58" s="29">
        <f t="shared" si="21"/>
        <v>0</v>
      </c>
      <c r="AI58" s="29">
        <f t="shared" si="22"/>
        <v>0</v>
      </c>
      <c r="AJ58" s="29">
        <f t="shared" si="23"/>
        <v>0</v>
      </c>
      <c r="AK58" s="29">
        <f t="shared" si="24"/>
        <v>0</v>
      </c>
      <c r="AL58" s="29">
        <f t="shared" si="25"/>
        <v>0</v>
      </c>
    </row>
    <row r="59" spans="1:38" ht="78.75" x14ac:dyDescent="0.25">
      <c r="A59" s="4" t="s">
        <v>149</v>
      </c>
      <c r="B59" s="25" t="s">
        <v>212</v>
      </c>
      <c r="C59" s="12" t="s">
        <v>214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f t="shared" si="19"/>
        <v>0</v>
      </c>
      <c r="AG59" s="29">
        <f t="shared" si="20"/>
        <v>0</v>
      </c>
      <c r="AH59" s="29">
        <f t="shared" si="21"/>
        <v>0</v>
      </c>
      <c r="AI59" s="29">
        <f t="shared" si="22"/>
        <v>0</v>
      </c>
      <c r="AJ59" s="29">
        <f t="shared" si="23"/>
        <v>0</v>
      </c>
      <c r="AK59" s="29">
        <f t="shared" si="24"/>
        <v>0</v>
      </c>
      <c r="AL59" s="29">
        <f t="shared" si="25"/>
        <v>0</v>
      </c>
    </row>
    <row r="60" spans="1:38" ht="63" x14ac:dyDescent="0.25">
      <c r="A60" s="4" t="s">
        <v>74</v>
      </c>
      <c r="B60" s="25" t="s">
        <v>114</v>
      </c>
      <c r="C60" s="12" t="s">
        <v>138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f t="shared" si="19"/>
        <v>0</v>
      </c>
      <c r="AG60" s="29">
        <f t="shared" si="20"/>
        <v>0</v>
      </c>
      <c r="AH60" s="29">
        <f t="shared" si="21"/>
        <v>0</v>
      </c>
      <c r="AI60" s="29">
        <f t="shared" si="22"/>
        <v>0</v>
      </c>
      <c r="AJ60" s="29">
        <f t="shared" si="23"/>
        <v>0</v>
      </c>
      <c r="AK60" s="29">
        <f t="shared" si="24"/>
        <v>0</v>
      </c>
      <c r="AL60" s="29">
        <f t="shared" si="25"/>
        <v>0</v>
      </c>
    </row>
    <row r="61" spans="1:38" ht="47.25" x14ac:dyDescent="0.25">
      <c r="A61" s="13" t="s">
        <v>170</v>
      </c>
      <c r="B61" s="25" t="s">
        <v>115</v>
      </c>
      <c r="C61" s="12" t="s">
        <v>138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29">
        <v>0</v>
      </c>
      <c r="W61" s="29">
        <v>0</v>
      </c>
      <c r="X61" s="29">
        <v>0</v>
      </c>
      <c r="Y61" s="29">
        <v>0</v>
      </c>
      <c r="Z61" s="29">
        <f>Z63+Z65</f>
        <v>8.5299999999999994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f t="shared" si="19"/>
        <v>0</v>
      </c>
      <c r="AG61" s="29">
        <f t="shared" si="20"/>
        <v>8.5299999999999994</v>
      </c>
      <c r="AH61" s="29">
        <f t="shared" si="21"/>
        <v>0</v>
      </c>
      <c r="AI61" s="29">
        <f t="shared" si="22"/>
        <v>0</v>
      </c>
      <c r="AJ61" s="29">
        <f t="shared" si="23"/>
        <v>0</v>
      </c>
      <c r="AK61" s="29">
        <f t="shared" si="24"/>
        <v>0</v>
      </c>
      <c r="AL61" s="29">
        <f t="shared" si="25"/>
        <v>0</v>
      </c>
    </row>
    <row r="62" spans="1:38" ht="47.25" x14ac:dyDescent="0.25">
      <c r="A62" s="13" t="s">
        <v>75</v>
      </c>
      <c r="B62" s="25" t="s">
        <v>116</v>
      </c>
      <c r="C62" s="12" t="s">
        <v>138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/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f t="shared" si="19"/>
        <v>0</v>
      </c>
      <c r="AG62" s="29">
        <f t="shared" si="20"/>
        <v>0</v>
      </c>
      <c r="AH62" s="29">
        <f t="shared" si="21"/>
        <v>0</v>
      </c>
      <c r="AI62" s="29">
        <f t="shared" si="22"/>
        <v>0</v>
      </c>
      <c r="AJ62" s="29">
        <f t="shared" si="23"/>
        <v>0</v>
      </c>
      <c r="AK62" s="29">
        <f t="shared" si="24"/>
        <v>0</v>
      </c>
      <c r="AL62" s="29">
        <f t="shared" si="25"/>
        <v>0</v>
      </c>
    </row>
    <row r="63" spans="1:38" ht="31.5" x14ac:dyDescent="0.25">
      <c r="A63" s="13" t="s">
        <v>171</v>
      </c>
      <c r="B63" s="25" t="s">
        <v>172</v>
      </c>
      <c r="C63" s="12" t="s">
        <v>199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29">
        <v>0</v>
      </c>
      <c r="Y63" s="29">
        <v>0</v>
      </c>
      <c r="Z63" s="29">
        <v>8.5299999999999994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f t="shared" si="19"/>
        <v>0</v>
      </c>
      <c r="AG63" s="29">
        <f t="shared" si="20"/>
        <v>8.5299999999999994</v>
      </c>
      <c r="AH63" s="29">
        <f t="shared" si="21"/>
        <v>0</v>
      </c>
      <c r="AI63" s="29">
        <f t="shared" si="22"/>
        <v>0</v>
      </c>
      <c r="AJ63" s="29">
        <f t="shared" si="23"/>
        <v>0</v>
      </c>
      <c r="AK63" s="29">
        <f t="shared" si="24"/>
        <v>0</v>
      </c>
      <c r="AL63" s="29">
        <f t="shared" si="25"/>
        <v>0</v>
      </c>
    </row>
    <row r="64" spans="1:38" ht="47.25" x14ac:dyDescent="0.25">
      <c r="A64" s="13" t="s">
        <v>76</v>
      </c>
      <c r="B64" s="25" t="s">
        <v>117</v>
      </c>
      <c r="C64" s="12" t="s">
        <v>138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/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f t="shared" si="19"/>
        <v>0</v>
      </c>
      <c r="AG64" s="29">
        <f t="shared" ref="AG64:AG69" si="26">Z64</f>
        <v>0</v>
      </c>
      <c r="AH64" s="29">
        <f t="shared" si="21"/>
        <v>0</v>
      </c>
      <c r="AI64" s="29">
        <f t="shared" si="22"/>
        <v>0</v>
      </c>
      <c r="AJ64" s="29">
        <f t="shared" si="23"/>
        <v>0</v>
      </c>
      <c r="AK64" s="29">
        <f t="shared" si="24"/>
        <v>0</v>
      </c>
      <c r="AL64" s="29">
        <f t="shared" ref="AL64:AL69" si="27">AE64</f>
        <v>0</v>
      </c>
    </row>
    <row r="65" spans="1:38" ht="31.5" x14ac:dyDescent="0.25">
      <c r="A65" s="13" t="s">
        <v>173</v>
      </c>
      <c r="B65" s="25" t="s">
        <v>174</v>
      </c>
      <c r="C65" s="12"/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0</v>
      </c>
      <c r="Y65" s="29">
        <v>0</v>
      </c>
      <c r="Z65" s="29"/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f t="shared" si="19"/>
        <v>0</v>
      </c>
      <c r="AG65" s="29">
        <f t="shared" si="26"/>
        <v>0</v>
      </c>
      <c r="AH65" s="29">
        <f t="shared" si="21"/>
        <v>0</v>
      </c>
      <c r="AI65" s="29">
        <f t="shared" si="22"/>
        <v>0</v>
      </c>
      <c r="AJ65" s="29">
        <f t="shared" si="23"/>
        <v>0</v>
      </c>
      <c r="AK65" s="29">
        <f t="shared" si="24"/>
        <v>0</v>
      </c>
      <c r="AL65" s="29">
        <f t="shared" si="27"/>
        <v>0</v>
      </c>
    </row>
    <row r="66" spans="1:38" ht="47.25" x14ac:dyDescent="0.25">
      <c r="A66" s="13" t="s">
        <v>77</v>
      </c>
      <c r="B66" s="25" t="s">
        <v>118</v>
      </c>
      <c r="C66" s="12" t="s">
        <v>138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0</v>
      </c>
      <c r="V66" s="29">
        <v>0</v>
      </c>
      <c r="W66" s="29">
        <v>0</v>
      </c>
      <c r="X66" s="29">
        <v>0</v>
      </c>
      <c r="Y66" s="29">
        <v>0</v>
      </c>
      <c r="Z66" s="29"/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f t="shared" si="19"/>
        <v>0</v>
      </c>
      <c r="AG66" s="29">
        <f t="shared" si="26"/>
        <v>0</v>
      </c>
      <c r="AH66" s="29">
        <f t="shared" si="21"/>
        <v>0</v>
      </c>
      <c r="AI66" s="29">
        <f t="shared" si="22"/>
        <v>0</v>
      </c>
      <c r="AJ66" s="29">
        <f t="shared" si="23"/>
        <v>0</v>
      </c>
      <c r="AK66" s="29">
        <f t="shared" si="24"/>
        <v>0</v>
      </c>
      <c r="AL66" s="29">
        <f t="shared" si="27"/>
        <v>0</v>
      </c>
    </row>
    <row r="67" spans="1:38" ht="47.25" x14ac:dyDescent="0.25">
      <c r="A67" s="13" t="s">
        <v>78</v>
      </c>
      <c r="B67" s="25" t="s">
        <v>119</v>
      </c>
      <c r="C67" s="12" t="s">
        <v>138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/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f t="shared" si="19"/>
        <v>0</v>
      </c>
      <c r="AG67" s="29">
        <f t="shared" si="26"/>
        <v>0</v>
      </c>
      <c r="AH67" s="29">
        <f t="shared" si="21"/>
        <v>0</v>
      </c>
      <c r="AI67" s="29">
        <f t="shared" si="22"/>
        <v>0</v>
      </c>
      <c r="AJ67" s="29">
        <f t="shared" si="23"/>
        <v>0</v>
      </c>
      <c r="AK67" s="29">
        <f t="shared" si="24"/>
        <v>0</v>
      </c>
      <c r="AL67" s="29">
        <f t="shared" si="27"/>
        <v>0</v>
      </c>
    </row>
    <row r="68" spans="1:38" ht="63" x14ac:dyDescent="0.25">
      <c r="A68" s="13" t="s">
        <v>61</v>
      </c>
      <c r="B68" s="25" t="s">
        <v>120</v>
      </c>
      <c r="C68" s="12" t="s">
        <v>138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29">
        <v>0</v>
      </c>
      <c r="Z68" s="29">
        <f>Z69+Z72</f>
        <v>25.28</v>
      </c>
      <c r="AA68" s="29">
        <f t="shared" ref="AA68:AE68" si="28">AA69+AA72</f>
        <v>0</v>
      </c>
      <c r="AB68" s="29">
        <f t="shared" si="28"/>
        <v>0</v>
      </c>
      <c r="AC68" s="29">
        <f t="shared" si="28"/>
        <v>0</v>
      </c>
      <c r="AD68" s="29">
        <f t="shared" si="28"/>
        <v>0</v>
      </c>
      <c r="AE68" s="29">
        <f t="shared" si="28"/>
        <v>2</v>
      </c>
      <c r="AF68" s="29">
        <f>AF69+AF72</f>
        <v>0</v>
      </c>
      <c r="AG68" s="29">
        <f>AG69+AG72</f>
        <v>25.28</v>
      </c>
      <c r="AH68" s="29">
        <f t="shared" si="21"/>
        <v>0</v>
      </c>
      <c r="AI68" s="29">
        <f t="shared" si="22"/>
        <v>0</v>
      </c>
      <c r="AJ68" s="29">
        <f t="shared" si="23"/>
        <v>0</v>
      </c>
      <c r="AK68" s="29">
        <f t="shared" si="24"/>
        <v>0</v>
      </c>
      <c r="AL68" s="29">
        <f t="shared" si="27"/>
        <v>2</v>
      </c>
    </row>
    <row r="69" spans="1:38" ht="47.25" x14ac:dyDescent="0.25">
      <c r="A69" s="4" t="s">
        <v>79</v>
      </c>
      <c r="B69" s="25" t="s">
        <v>121</v>
      </c>
      <c r="C69" s="12" t="s">
        <v>138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0</v>
      </c>
      <c r="Y69" s="29">
        <v>0</v>
      </c>
      <c r="Z69" s="29">
        <f>Z70+Z71</f>
        <v>1.51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f t="shared" ref="AF69:AF71" si="29">Y69</f>
        <v>0</v>
      </c>
      <c r="AG69" s="29">
        <f t="shared" si="26"/>
        <v>1.51</v>
      </c>
      <c r="AH69" s="29">
        <f t="shared" si="21"/>
        <v>0</v>
      </c>
      <c r="AI69" s="29">
        <f t="shared" si="22"/>
        <v>0</v>
      </c>
      <c r="AJ69" s="29">
        <f t="shared" si="23"/>
        <v>0</v>
      </c>
      <c r="AK69" s="29">
        <f t="shared" si="24"/>
        <v>0</v>
      </c>
      <c r="AL69" s="29">
        <f t="shared" si="27"/>
        <v>0</v>
      </c>
    </row>
    <row r="70" spans="1:38" ht="31.5" x14ac:dyDescent="0.25">
      <c r="A70" s="4" t="s">
        <v>150</v>
      </c>
      <c r="B70" s="25" t="s">
        <v>193</v>
      </c>
      <c r="C70" s="12"/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0</v>
      </c>
      <c r="Y70" s="29">
        <v>0</v>
      </c>
      <c r="Z70" s="29"/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f t="shared" si="29"/>
        <v>0</v>
      </c>
      <c r="AG70" s="29">
        <f t="shared" ref="AG70:AG93" si="30">Z70</f>
        <v>0</v>
      </c>
      <c r="AH70" s="29">
        <f t="shared" si="21"/>
        <v>0</v>
      </c>
      <c r="AI70" s="29">
        <f t="shared" si="22"/>
        <v>0</v>
      </c>
      <c r="AJ70" s="29">
        <f t="shared" si="23"/>
        <v>0</v>
      </c>
      <c r="AK70" s="29">
        <f t="shared" si="24"/>
        <v>0</v>
      </c>
      <c r="AL70" s="29">
        <f t="shared" ref="AL70:AL93" si="31">AE70</f>
        <v>0</v>
      </c>
    </row>
    <row r="71" spans="1:38" ht="47.25" x14ac:dyDescent="0.25">
      <c r="A71" s="4" t="s">
        <v>151</v>
      </c>
      <c r="B71" s="25" t="s">
        <v>175</v>
      </c>
      <c r="C71" s="12" t="s">
        <v>200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0</v>
      </c>
      <c r="Y71" s="29">
        <v>0</v>
      </c>
      <c r="Z71" s="29">
        <v>1.51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29">
        <f t="shared" si="29"/>
        <v>0</v>
      </c>
      <c r="AG71" s="29">
        <f t="shared" si="30"/>
        <v>1.51</v>
      </c>
      <c r="AH71" s="29">
        <f t="shared" si="21"/>
        <v>0</v>
      </c>
      <c r="AI71" s="29">
        <f t="shared" si="22"/>
        <v>0</v>
      </c>
      <c r="AJ71" s="29">
        <f t="shared" si="23"/>
        <v>0</v>
      </c>
      <c r="AK71" s="29">
        <f t="shared" si="24"/>
        <v>0</v>
      </c>
      <c r="AL71" s="29">
        <f t="shared" si="31"/>
        <v>0</v>
      </c>
    </row>
    <row r="72" spans="1:38" ht="63" x14ac:dyDescent="0.25">
      <c r="A72" s="4" t="s">
        <v>80</v>
      </c>
      <c r="B72" s="25" t="s">
        <v>122</v>
      </c>
      <c r="C72" s="12" t="s">
        <v>138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0</v>
      </c>
      <c r="Y72" s="29">
        <v>0</v>
      </c>
      <c r="Z72" s="29">
        <f t="shared" ref="Z72:AL72" si="32">Z73+Z74+Z75</f>
        <v>23.77</v>
      </c>
      <c r="AA72" s="29">
        <f t="shared" si="32"/>
        <v>0</v>
      </c>
      <c r="AB72" s="29">
        <f t="shared" si="32"/>
        <v>0</v>
      </c>
      <c r="AC72" s="29">
        <f t="shared" si="32"/>
        <v>0</v>
      </c>
      <c r="AD72" s="29">
        <f t="shared" si="32"/>
        <v>0</v>
      </c>
      <c r="AE72" s="29">
        <f t="shared" si="32"/>
        <v>2</v>
      </c>
      <c r="AF72" s="29">
        <f t="shared" ref="AF72:AG75" si="33">Y72</f>
        <v>0</v>
      </c>
      <c r="AG72" s="29">
        <f t="shared" si="33"/>
        <v>23.77</v>
      </c>
      <c r="AH72" s="29">
        <f t="shared" si="32"/>
        <v>0</v>
      </c>
      <c r="AI72" s="29">
        <f t="shared" si="32"/>
        <v>0</v>
      </c>
      <c r="AJ72" s="29">
        <f t="shared" si="32"/>
        <v>0</v>
      </c>
      <c r="AK72" s="29">
        <f t="shared" si="32"/>
        <v>0</v>
      </c>
      <c r="AL72" s="29">
        <f t="shared" si="32"/>
        <v>2</v>
      </c>
    </row>
    <row r="73" spans="1:38" ht="110.25" customHeight="1" x14ac:dyDescent="0.25">
      <c r="A73" s="4" t="s">
        <v>152</v>
      </c>
      <c r="B73" s="25" t="s">
        <v>213</v>
      </c>
      <c r="C73" s="12" t="s">
        <v>201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18.43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f t="shared" si="33"/>
        <v>0</v>
      </c>
      <c r="AG73" s="29">
        <f t="shared" si="33"/>
        <v>18.43</v>
      </c>
      <c r="AH73" s="29">
        <f t="shared" ref="AH73:AH78" si="34">AA73</f>
        <v>0</v>
      </c>
      <c r="AI73" s="29">
        <f t="shared" ref="AI73:AJ88" si="35">AB73</f>
        <v>0</v>
      </c>
      <c r="AJ73" s="29">
        <f t="shared" ref="AJ73:AJ79" si="36">AC73</f>
        <v>0</v>
      </c>
      <c r="AK73" s="29">
        <f t="shared" ref="AK73:AK93" si="37">AD73</f>
        <v>0</v>
      </c>
      <c r="AL73" s="29">
        <f t="shared" si="31"/>
        <v>0</v>
      </c>
    </row>
    <row r="74" spans="1:38" ht="47.25" x14ac:dyDescent="0.25">
      <c r="A74" s="4" t="s">
        <v>153</v>
      </c>
      <c r="B74" s="25" t="s">
        <v>176</v>
      </c>
      <c r="C74" s="12" t="s">
        <v>202</v>
      </c>
      <c r="D74" s="29">
        <v>0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29">
        <v>0</v>
      </c>
      <c r="M74" s="29">
        <v>0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29">
        <v>0</v>
      </c>
      <c r="W74" s="29">
        <v>0</v>
      </c>
      <c r="X74" s="29">
        <v>0</v>
      </c>
      <c r="Y74" s="29">
        <v>0</v>
      </c>
      <c r="Z74" s="29">
        <v>3.7</v>
      </c>
      <c r="AA74" s="29">
        <v>0</v>
      </c>
      <c r="AB74" s="29">
        <v>0</v>
      </c>
      <c r="AC74" s="29">
        <v>0</v>
      </c>
      <c r="AD74" s="29">
        <v>0</v>
      </c>
      <c r="AE74" s="29">
        <v>2</v>
      </c>
      <c r="AF74" s="29">
        <f t="shared" si="33"/>
        <v>0</v>
      </c>
      <c r="AG74" s="29">
        <f t="shared" si="33"/>
        <v>3.7</v>
      </c>
      <c r="AH74" s="29">
        <f t="shared" si="34"/>
        <v>0</v>
      </c>
      <c r="AI74" s="29">
        <f t="shared" si="35"/>
        <v>0</v>
      </c>
      <c r="AJ74" s="29">
        <f t="shared" si="36"/>
        <v>0</v>
      </c>
      <c r="AK74" s="29">
        <f t="shared" si="37"/>
        <v>0</v>
      </c>
      <c r="AL74" s="29">
        <f t="shared" si="31"/>
        <v>2</v>
      </c>
    </row>
    <row r="75" spans="1:38" ht="47.25" x14ac:dyDescent="0.25">
      <c r="A75" s="4" t="s">
        <v>154</v>
      </c>
      <c r="B75" s="25" t="s">
        <v>177</v>
      </c>
      <c r="C75" s="12" t="s">
        <v>203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1.64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29">
        <f t="shared" si="33"/>
        <v>0</v>
      </c>
      <c r="AG75" s="29">
        <f t="shared" si="33"/>
        <v>1.64</v>
      </c>
      <c r="AH75" s="29">
        <f t="shared" si="34"/>
        <v>0</v>
      </c>
      <c r="AI75" s="29">
        <f t="shared" si="35"/>
        <v>0</v>
      </c>
      <c r="AJ75" s="29">
        <f t="shared" si="36"/>
        <v>0</v>
      </c>
      <c r="AK75" s="29">
        <f t="shared" si="37"/>
        <v>0</v>
      </c>
      <c r="AL75" s="29">
        <f t="shared" si="31"/>
        <v>0</v>
      </c>
    </row>
    <row r="76" spans="1:38" ht="94.5" x14ac:dyDescent="0.25">
      <c r="A76" s="13" t="s">
        <v>123</v>
      </c>
      <c r="B76" s="25" t="s">
        <v>124</v>
      </c>
      <c r="C76" s="12" t="s">
        <v>138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f>Z77+Z78</f>
        <v>1846.23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f t="shared" si="30"/>
        <v>1846.23</v>
      </c>
      <c r="AH76" s="29">
        <f t="shared" si="34"/>
        <v>0</v>
      </c>
      <c r="AI76" s="29">
        <f t="shared" si="35"/>
        <v>0</v>
      </c>
      <c r="AJ76" s="29">
        <f t="shared" si="36"/>
        <v>0</v>
      </c>
      <c r="AK76" s="29">
        <f t="shared" si="37"/>
        <v>0</v>
      </c>
      <c r="AL76" s="29">
        <f t="shared" si="31"/>
        <v>0</v>
      </c>
    </row>
    <row r="77" spans="1:38" ht="78.75" x14ac:dyDescent="0.25">
      <c r="A77" s="4" t="s">
        <v>125</v>
      </c>
      <c r="B77" s="25" t="s">
        <v>126</v>
      </c>
      <c r="C77" s="12" t="s">
        <v>138</v>
      </c>
      <c r="D77" s="29" t="s">
        <v>216</v>
      </c>
      <c r="E77" s="29" t="s">
        <v>216</v>
      </c>
      <c r="F77" s="29" t="s">
        <v>216</v>
      </c>
      <c r="G77" s="29" t="s">
        <v>216</v>
      </c>
      <c r="H77" s="29" t="s">
        <v>216</v>
      </c>
      <c r="I77" s="29" t="s">
        <v>216</v>
      </c>
      <c r="J77" s="29" t="s">
        <v>216</v>
      </c>
      <c r="K77" s="29" t="s">
        <v>216</v>
      </c>
      <c r="L77" s="29" t="s">
        <v>216</v>
      </c>
      <c r="M77" s="29" t="s">
        <v>216</v>
      </c>
      <c r="N77" s="29" t="s">
        <v>216</v>
      </c>
      <c r="O77" s="29" t="s">
        <v>216</v>
      </c>
      <c r="P77" s="29" t="s">
        <v>216</v>
      </c>
      <c r="Q77" s="29" t="s">
        <v>216</v>
      </c>
      <c r="R77" s="29" t="s">
        <v>216</v>
      </c>
      <c r="S77" s="29" t="s">
        <v>216</v>
      </c>
      <c r="T77" s="29" t="s">
        <v>216</v>
      </c>
      <c r="U77" s="29" t="s">
        <v>216</v>
      </c>
      <c r="V77" s="29" t="s">
        <v>216</v>
      </c>
      <c r="W77" s="29" t="s">
        <v>216</v>
      </c>
      <c r="X77" s="29" t="s">
        <v>216</v>
      </c>
      <c r="Y77" s="29" t="s">
        <v>216</v>
      </c>
      <c r="Z77" s="29"/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0</v>
      </c>
      <c r="AG77" s="29">
        <f t="shared" si="30"/>
        <v>0</v>
      </c>
      <c r="AH77" s="29">
        <f t="shared" si="34"/>
        <v>0</v>
      </c>
      <c r="AI77" s="29">
        <f t="shared" si="35"/>
        <v>0</v>
      </c>
      <c r="AJ77" s="29">
        <f t="shared" si="36"/>
        <v>0</v>
      </c>
      <c r="AK77" s="29">
        <f t="shared" si="37"/>
        <v>0</v>
      </c>
      <c r="AL77" s="29">
        <f t="shared" si="31"/>
        <v>0</v>
      </c>
    </row>
    <row r="78" spans="1:38" ht="78.75" x14ac:dyDescent="0.25">
      <c r="A78" s="13" t="s">
        <v>127</v>
      </c>
      <c r="B78" s="25" t="s">
        <v>128</v>
      </c>
      <c r="C78" s="12" t="s">
        <v>138</v>
      </c>
      <c r="D78" s="29" t="s">
        <v>216</v>
      </c>
      <c r="E78" s="29" t="s">
        <v>216</v>
      </c>
      <c r="F78" s="29" t="s">
        <v>216</v>
      </c>
      <c r="G78" s="29" t="s">
        <v>216</v>
      </c>
      <c r="H78" s="29" t="s">
        <v>216</v>
      </c>
      <c r="I78" s="29" t="s">
        <v>216</v>
      </c>
      <c r="J78" s="29" t="s">
        <v>216</v>
      </c>
      <c r="K78" s="29" t="s">
        <v>216</v>
      </c>
      <c r="L78" s="29" t="s">
        <v>216</v>
      </c>
      <c r="M78" s="29" t="s">
        <v>216</v>
      </c>
      <c r="N78" s="29" t="s">
        <v>216</v>
      </c>
      <c r="O78" s="29" t="s">
        <v>216</v>
      </c>
      <c r="P78" s="29" t="s">
        <v>216</v>
      </c>
      <c r="Q78" s="29" t="s">
        <v>216</v>
      </c>
      <c r="R78" s="29" t="s">
        <v>216</v>
      </c>
      <c r="S78" s="29" t="s">
        <v>216</v>
      </c>
      <c r="T78" s="29" t="s">
        <v>216</v>
      </c>
      <c r="U78" s="29" t="s">
        <v>216</v>
      </c>
      <c r="V78" s="29" t="s">
        <v>216</v>
      </c>
      <c r="W78" s="29" t="s">
        <v>216</v>
      </c>
      <c r="X78" s="29" t="s">
        <v>216</v>
      </c>
      <c r="Y78" s="29" t="s">
        <v>216</v>
      </c>
      <c r="Z78" s="29">
        <f>Z79+Z80</f>
        <v>1846.23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f>AF79+AF86</f>
        <v>0</v>
      </c>
      <c r="AG78" s="29">
        <f t="shared" si="30"/>
        <v>1846.23</v>
      </c>
      <c r="AH78" s="29">
        <f t="shared" si="34"/>
        <v>0</v>
      </c>
      <c r="AI78" s="29">
        <f t="shared" si="35"/>
        <v>0</v>
      </c>
      <c r="AJ78" s="29">
        <f t="shared" si="36"/>
        <v>0</v>
      </c>
      <c r="AK78" s="29">
        <f t="shared" si="37"/>
        <v>0</v>
      </c>
      <c r="AL78" s="29">
        <f t="shared" si="31"/>
        <v>0</v>
      </c>
    </row>
    <row r="79" spans="1:38" ht="78.75" x14ac:dyDescent="0.25">
      <c r="A79" s="4" t="s">
        <v>141</v>
      </c>
      <c r="B79" s="25" t="s">
        <v>135</v>
      </c>
      <c r="C79" s="12" t="s">
        <v>204</v>
      </c>
      <c r="D79" s="29">
        <v>0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0</v>
      </c>
      <c r="T79" s="29">
        <v>0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912.14</v>
      </c>
      <c r="AA79" s="29">
        <v>125</v>
      </c>
      <c r="AB79" s="29">
        <v>0</v>
      </c>
      <c r="AC79" s="29">
        <v>0</v>
      </c>
      <c r="AD79" s="29">
        <v>0</v>
      </c>
      <c r="AE79" s="29">
        <v>0</v>
      </c>
      <c r="AF79" s="29">
        <f>AF80+AF85</f>
        <v>0</v>
      </c>
      <c r="AG79" s="29">
        <f t="shared" si="30"/>
        <v>912.14</v>
      </c>
      <c r="AH79" s="29">
        <f>+AA79</f>
        <v>125</v>
      </c>
      <c r="AI79" s="29">
        <f t="shared" si="35"/>
        <v>0</v>
      </c>
      <c r="AJ79" s="29">
        <f t="shared" si="36"/>
        <v>0</v>
      </c>
      <c r="AK79" s="29">
        <f t="shared" si="37"/>
        <v>0</v>
      </c>
      <c r="AL79" s="29">
        <f t="shared" si="31"/>
        <v>0</v>
      </c>
    </row>
    <row r="80" spans="1:38" ht="63" x14ac:dyDescent="0.25">
      <c r="A80" s="4" t="s">
        <v>142</v>
      </c>
      <c r="B80" s="25" t="s">
        <v>178</v>
      </c>
      <c r="C80" s="12" t="s">
        <v>205</v>
      </c>
      <c r="D80" s="29">
        <v>0</v>
      </c>
      <c r="E80" s="29">
        <v>0</v>
      </c>
      <c r="F80" s="29">
        <v>0</v>
      </c>
      <c r="G80" s="29">
        <v>0</v>
      </c>
      <c r="H80" s="29">
        <v>0</v>
      </c>
      <c r="I80" s="29">
        <v>0</v>
      </c>
      <c r="J80" s="29">
        <v>0</v>
      </c>
      <c r="K80" s="29">
        <v>0</v>
      </c>
      <c r="L80" s="29">
        <v>0</v>
      </c>
      <c r="M80" s="29">
        <v>0</v>
      </c>
      <c r="N80" s="29">
        <v>0</v>
      </c>
      <c r="O80" s="29">
        <v>0</v>
      </c>
      <c r="P80" s="29">
        <v>0</v>
      </c>
      <c r="Q80" s="29">
        <v>0</v>
      </c>
      <c r="R80" s="29">
        <v>0</v>
      </c>
      <c r="S80" s="29">
        <v>0</v>
      </c>
      <c r="T80" s="29">
        <v>0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934.09</v>
      </c>
      <c r="AA80" s="29">
        <v>0</v>
      </c>
      <c r="AB80" s="29">
        <v>0</v>
      </c>
      <c r="AC80" s="29">
        <v>212</v>
      </c>
      <c r="AD80" s="29">
        <v>0</v>
      </c>
      <c r="AE80" s="29">
        <v>0</v>
      </c>
      <c r="AF80" s="29"/>
      <c r="AG80" s="29">
        <f t="shared" si="30"/>
        <v>934.09</v>
      </c>
      <c r="AH80" s="29">
        <f t="shared" ref="AH80:AH93" si="38">AA80</f>
        <v>0</v>
      </c>
      <c r="AI80" s="29">
        <f t="shared" si="35"/>
        <v>0</v>
      </c>
      <c r="AJ80" s="29">
        <f>+AC80</f>
        <v>212</v>
      </c>
      <c r="AK80" s="29">
        <f t="shared" si="37"/>
        <v>0</v>
      </c>
      <c r="AL80" s="29">
        <f t="shared" si="31"/>
        <v>0</v>
      </c>
    </row>
    <row r="81" spans="1:38" ht="47.25" x14ac:dyDescent="0.25">
      <c r="A81" s="13" t="s">
        <v>129</v>
      </c>
      <c r="B81" s="25" t="s">
        <v>130</v>
      </c>
      <c r="C81" s="12" t="s">
        <v>138</v>
      </c>
      <c r="D81" s="29">
        <v>0</v>
      </c>
      <c r="E81" s="29">
        <v>0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29">
        <v>0</v>
      </c>
      <c r="M81" s="29">
        <v>0</v>
      </c>
      <c r="N81" s="29">
        <v>0</v>
      </c>
      <c r="O81" s="29">
        <v>0</v>
      </c>
      <c r="P81" s="29">
        <v>0</v>
      </c>
      <c r="Q81" s="29">
        <v>0</v>
      </c>
      <c r="R81" s="29">
        <v>0</v>
      </c>
      <c r="S81" s="29">
        <v>0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f>Z82+Z83+Z84+Z85+Z86</f>
        <v>3.54</v>
      </c>
      <c r="AA81" s="29">
        <v>0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f t="shared" si="30"/>
        <v>3.54</v>
      </c>
      <c r="AH81" s="29">
        <f t="shared" si="38"/>
        <v>0</v>
      </c>
      <c r="AI81" s="29">
        <f t="shared" si="35"/>
        <v>0</v>
      </c>
      <c r="AJ81" s="29">
        <f t="shared" si="35"/>
        <v>0</v>
      </c>
      <c r="AK81" s="29">
        <f t="shared" si="37"/>
        <v>0</v>
      </c>
      <c r="AL81" s="29">
        <f t="shared" si="31"/>
        <v>0</v>
      </c>
    </row>
    <row r="82" spans="1:38" ht="47.25" x14ac:dyDescent="0.25">
      <c r="A82" s="4" t="s">
        <v>179</v>
      </c>
      <c r="B82" s="25" t="s">
        <v>180</v>
      </c>
      <c r="C82" s="12" t="s">
        <v>215</v>
      </c>
      <c r="D82" s="29">
        <v>0</v>
      </c>
      <c r="E82" s="29">
        <v>0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0</v>
      </c>
      <c r="R82" s="29">
        <v>0</v>
      </c>
      <c r="S82" s="29">
        <v>0</v>
      </c>
      <c r="T82" s="29">
        <v>0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/>
      <c r="AA82" s="29">
        <v>0</v>
      </c>
      <c r="AB82" s="29">
        <v>0</v>
      </c>
      <c r="AC82" s="29">
        <v>0</v>
      </c>
      <c r="AD82" s="29">
        <v>0</v>
      </c>
      <c r="AE82" s="29">
        <v>0</v>
      </c>
      <c r="AF82" s="29">
        <v>0</v>
      </c>
      <c r="AG82" s="29">
        <f t="shared" si="30"/>
        <v>0</v>
      </c>
      <c r="AH82" s="29">
        <f t="shared" si="38"/>
        <v>0</v>
      </c>
      <c r="AI82" s="29">
        <f t="shared" si="35"/>
        <v>0</v>
      </c>
      <c r="AJ82" s="29">
        <f t="shared" si="35"/>
        <v>0</v>
      </c>
      <c r="AK82" s="29">
        <f t="shared" si="37"/>
        <v>0</v>
      </c>
      <c r="AL82" s="29">
        <f t="shared" si="31"/>
        <v>0</v>
      </c>
    </row>
    <row r="83" spans="1:38" ht="31.5" x14ac:dyDescent="0.25">
      <c r="A83" s="4" t="s">
        <v>181</v>
      </c>
      <c r="B83" s="25" t="s">
        <v>182</v>
      </c>
      <c r="C83" s="12" t="s">
        <v>206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0</v>
      </c>
      <c r="S83" s="29">
        <v>0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1.77</v>
      </c>
      <c r="AA83" s="29">
        <v>0</v>
      </c>
      <c r="AB83" s="29">
        <v>0</v>
      </c>
      <c r="AC83" s="29">
        <v>0</v>
      </c>
      <c r="AD83" s="29">
        <v>0</v>
      </c>
      <c r="AE83" s="29">
        <v>0</v>
      </c>
      <c r="AF83" s="29">
        <v>0</v>
      </c>
      <c r="AG83" s="29">
        <f t="shared" si="30"/>
        <v>1.77</v>
      </c>
      <c r="AH83" s="29">
        <f t="shared" si="38"/>
        <v>0</v>
      </c>
      <c r="AI83" s="29">
        <f t="shared" si="35"/>
        <v>0</v>
      </c>
      <c r="AJ83" s="29">
        <f t="shared" si="35"/>
        <v>0</v>
      </c>
      <c r="AK83" s="29">
        <f t="shared" si="37"/>
        <v>0</v>
      </c>
      <c r="AL83" s="29">
        <f t="shared" si="31"/>
        <v>0</v>
      </c>
    </row>
    <row r="84" spans="1:38" ht="31.5" x14ac:dyDescent="0.25">
      <c r="A84" s="4" t="s">
        <v>183</v>
      </c>
      <c r="B84" s="25" t="s">
        <v>184</v>
      </c>
      <c r="C84" s="12" t="s">
        <v>207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0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0</v>
      </c>
      <c r="Y84" s="29">
        <v>0</v>
      </c>
      <c r="Z84" s="29">
        <v>1.77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f t="shared" si="30"/>
        <v>1.77</v>
      </c>
      <c r="AH84" s="29">
        <f t="shared" si="38"/>
        <v>0</v>
      </c>
      <c r="AI84" s="29">
        <f t="shared" si="35"/>
        <v>0</v>
      </c>
      <c r="AJ84" s="29">
        <f t="shared" si="35"/>
        <v>0</v>
      </c>
      <c r="AK84" s="29">
        <f t="shared" si="37"/>
        <v>0</v>
      </c>
      <c r="AL84" s="29">
        <f t="shared" si="31"/>
        <v>0</v>
      </c>
    </row>
    <row r="85" spans="1:38" ht="31.5" x14ac:dyDescent="0.25">
      <c r="A85" s="4" t="s">
        <v>185</v>
      </c>
      <c r="B85" s="25" t="s">
        <v>186</v>
      </c>
      <c r="C85" s="12" t="s">
        <v>217</v>
      </c>
      <c r="D85" s="29">
        <v>0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  <c r="L85" s="29">
        <v>0</v>
      </c>
      <c r="M85" s="29">
        <v>0</v>
      </c>
      <c r="N85" s="29">
        <v>0</v>
      </c>
      <c r="O85" s="29">
        <v>0</v>
      </c>
      <c r="P85" s="29">
        <v>0</v>
      </c>
      <c r="Q85" s="29">
        <v>0</v>
      </c>
      <c r="R85" s="29">
        <v>0</v>
      </c>
      <c r="S85" s="29">
        <v>0</v>
      </c>
      <c r="T85" s="29">
        <v>0</v>
      </c>
      <c r="U85" s="29">
        <v>0</v>
      </c>
      <c r="V85" s="29">
        <v>0</v>
      </c>
      <c r="W85" s="29">
        <v>0</v>
      </c>
      <c r="X85" s="29">
        <v>0</v>
      </c>
      <c r="Y85" s="29">
        <v>0</v>
      </c>
      <c r="Z85" s="29">
        <v>0</v>
      </c>
      <c r="AA85" s="29">
        <v>0</v>
      </c>
      <c r="AB85" s="29">
        <v>0</v>
      </c>
      <c r="AC85" s="29">
        <v>0</v>
      </c>
      <c r="AD85" s="29">
        <v>0</v>
      </c>
      <c r="AE85" s="29">
        <v>0</v>
      </c>
      <c r="AF85" s="29">
        <v>0</v>
      </c>
      <c r="AG85" s="29">
        <f t="shared" si="30"/>
        <v>0</v>
      </c>
      <c r="AH85" s="29">
        <f t="shared" si="38"/>
        <v>0</v>
      </c>
      <c r="AI85" s="29">
        <f t="shared" si="35"/>
        <v>0</v>
      </c>
      <c r="AJ85" s="29">
        <f t="shared" si="35"/>
        <v>0</v>
      </c>
      <c r="AK85" s="29">
        <f t="shared" si="37"/>
        <v>0</v>
      </c>
      <c r="AL85" s="29">
        <f t="shared" si="31"/>
        <v>0</v>
      </c>
    </row>
    <row r="86" spans="1:38" ht="31.5" x14ac:dyDescent="0.25">
      <c r="A86" s="4" t="s">
        <v>187</v>
      </c>
      <c r="B86" s="25" t="s">
        <v>188</v>
      </c>
      <c r="C86" s="12" t="s">
        <v>218</v>
      </c>
      <c r="D86" s="29">
        <v>0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0</v>
      </c>
      <c r="T86" s="29">
        <v>0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0</v>
      </c>
      <c r="AG86" s="29">
        <f t="shared" si="30"/>
        <v>0</v>
      </c>
      <c r="AH86" s="29">
        <f t="shared" si="38"/>
        <v>0</v>
      </c>
      <c r="AI86" s="29">
        <f t="shared" si="35"/>
        <v>0</v>
      </c>
      <c r="AJ86" s="29">
        <f t="shared" si="35"/>
        <v>0</v>
      </c>
      <c r="AK86" s="29">
        <f t="shared" si="37"/>
        <v>0</v>
      </c>
      <c r="AL86" s="29">
        <f t="shared" si="31"/>
        <v>0</v>
      </c>
    </row>
    <row r="87" spans="1:38" ht="63" x14ac:dyDescent="0.25">
      <c r="A87" s="13" t="s">
        <v>131</v>
      </c>
      <c r="B87" s="25" t="s">
        <v>132</v>
      </c>
      <c r="C87" s="12" t="s">
        <v>138</v>
      </c>
      <c r="D87" s="29">
        <v>0</v>
      </c>
      <c r="E87" s="29">
        <v>0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29">
        <v>0</v>
      </c>
      <c r="M87" s="29">
        <v>0</v>
      </c>
      <c r="N87" s="29">
        <v>0</v>
      </c>
      <c r="O87" s="29">
        <v>0</v>
      </c>
      <c r="P87" s="29">
        <v>0</v>
      </c>
      <c r="Q87" s="29">
        <v>0</v>
      </c>
      <c r="R87" s="29">
        <v>0</v>
      </c>
      <c r="S87" s="29">
        <v>0</v>
      </c>
      <c r="T87" s="29">
        <v>0</v>
      </c>
      <c r="U87" s="29">
        <v>0</v>
      </c>
      <c r="V87" s="29">
        <v>0</v>
      </c>
      <c r="W87" s="29">
        <v>0</v>
      </c>
      <c r="X87" s="29">
        <v>0</v>
      </c>
      <c r="Y87" s="29">
        <v>0</v>
      </c>
      <c r="Z87" s="29">
        <v>0</v>
      </c>
      <c r="AA87" s="29">
        <v>0</v>
      </c>
      <c r="AB87" s="29">
        <v>0</v>
      </c>
      <c r="AC87" s="29">
        <v>0</v>
      </c>
      <c r="AD87" s="29">
        <v>0</v>
      </c>
      <c r="AE87" s="29">
        <v>0</v>
      </c>
      <c r="AF87" s="29">
        <v>0</v>
      </c>
      <c r="AG87" s="29">
        <f t="shared" si="30"/>
        <v>0</v>
      </c>
      <c r="AH87" s="29">
        <f t="shared" si="38"/>
        <v>0</v>
      </c>
      <c r="AI87" s="29">
        <f t="shared" si="35"/>
        <v>0</v>
      </c>
      <c r="AJ87" s="29">
        <f t="shared" si="35"/>
        <v>0</v>
      </c>
      <c r="AK87" s="29">
        <f t="shared" si="37"/>
        <v>0</v>
      </c>
      <c r="AL87" s="29">
        <f t="shared" si="31"/>
        <v>0</v>
      </c>
    </row>
    <row r="88" spans="1:38" ht="31.5" x14ac:dyDescent="0.25">
      <c r="A88" s="13" t="s">
        <v>133</v>
      </c>
      <c r="B88" s="25" t="s">
        <v>134</v>
      </c>
      <c r="C88" s="12" t="s">
        <v>138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29">
        <v>0</v>
      </c>
      <c r="M88" s="29">
        <v>0</v>
      </c>
      <c r="N88" s="29">
        <v>0</v>
      </c>
      <c r="O88" s="29">
        <v>0</v>
      </c>
      <c r="P88" s="29">
        <v>0</v>
      </c>
      <c r="Q88" s="29">
        <v>0</v>
      </c>
      <c r="R88" s="29">
        <v>0</v>
      </c>
      <c r="S88" s="29">
        <v>0</v>
      </c>
      <c r="T88" s="29">
        <v>0</v>
      </c>
      <c r="U88" s="29">
        <v>0</v>
      </c>
      <c r="V88" s="29">
        <v>0</v>
      </c>
      <c r="W88" s="29">
        <v>0</v>
      </c>
      <c r="X88" s="29">
        <v>0</v>
      </c>
      <c r="Y88" s="29">
        <v>0</v>
      </c>
      <c r="Z88" s="29">
        <f>Z89+Z90+Z91+Z92</f>
        <v>23.396681355932202</v>
      </c>
      <c r="AA88" s="29">
        <v>0</v>
      </c>
      <c r="AB88" s="29">
        <v>0</v>
      </c>
      <c r="AC88" s="29">
        <v>0</v>
      </c>
      <c r="AD88" s="29">
        <v>0</v>
      </c>
      <c r="AE88" s="29">
        <v>0</v>
      </c>
      <c r="AF88" s="29">
        <v>0</v>
      </c>
      <c r="AG88" s="29">
        <f t="shared" si="30"/>
        <v>23.396681355932202</v>
      </c>
      <c r="AH88" s="29">
        <f t="shared" si="38"/>
        <v>0</v>
      </c>
      <c r="AI88" s="29">
        <f t="shared" si="35"/>
        <v>0</v>
      </c>
      <c r="AJ88" s="29">
        <f t="shared" si="35"/>
        <v>0</v>
      </c>
      <c r="AK88" s="29">
        <f t="shared" si="37"/>
        <v>0</v>
      </c>
      <c r="AL88" s="29">
        <f t="shared" si="31"/>
        <v>0</v>
      </c>
    </row>
    <row r="89" spans="1:38" ht="33" customHeight="1" x14ac:dyDescent="0.25">
      <c r="A89" s="4" t="s">
        <v>143</v>
      </c>
      <c r="B89" s="25" t="s">
        <v>137</v>
      </c>
      <c r="C89" s="12" t="s">
        <v>208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0</v>
      </c>
      <c r="O89" s="29">
        <v>0</v>
      </c>
      <c r="P89" s="29">
        <v>0</v>
      </c>
      <c r="Q89" s="29">
        <v>0</v>
      </c>
      <c r="R89" s="29">
        <v>0</v>
      </c>
      <c r="S89" s="29">
        <v>0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43">
        <v>20.14406779661017</v>
      </c>
      <c r="AA89" s="29">
        <v>0</v>
      </c>
      <c r="AB89" s="29">
        <v>0</v>
      </c>
      <c r="AC89" s="29">
        <v>0</v>
      </c>
      <c r="AD89" s="29">
        <v>0</v>
      </c>
      <c r="AE89" s="29">
        <v>0</v>
      </c>
      <c r="AF89" s="29">
        <v>0</v>
      </c>
      <c r="AG89" s="29">
        <f t="shared" si="30"/>
        <v>20.14406779661017</v>
      </c>
      <c r="AH89" s="29">
        <f t="shared" si="38"/>
        <v>0</v>
      </c>
      <c r="AI89" s="29">
        <f t="shared" ref="AI89:AJ93" si="39">AB89</f>
        <v>0</v>
      </c>
      <c r="AJ89" s="29">
        <f t="shared" si="39"/>
        <v>0</v>
      </c>
      <c r="AK89" s="29">
        <f t="shared" si="37"/>
        <v>0</v>
      </c>
      <c r="AL89" s="29">
        <f t="shared" si="31"/>
        <v>0</v>
      </c>
    </row>
    <row r="90" spans="1:38" ht="37.5" customHeight="1" x14ac:dyDescent="0.25">
      <c r="A90" s="4" t="s">
        <v>144</v>
      </c>
      <c r="B90" s="25" t="s">
        <v>136</v>
      </c>
      <c r="C90" s="12" t="s">
        <v>209</v>
      </c>
      <c r="D90" s="29">
        <v>0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29">
        <v>0</v>
      </c>
      <c r="M90" s="29">
        <v>0</v>
      </c>
      <c r="N90" s="29">
        <v>0</v>
      </c>
      <c r="O90" s="29">
        <v>0</v>
      </c>
      <c r="P90" s="29">
        <v>0</v>
      </c>
      <c r="Q90" s="29">
        <v>0</v>
      </c>
      <c r="R90" s="29">
        <v>0</v>
      </c>
      <c r="S90" s="29">
        <v>0</v>
      </c>
      <c r="T90" s="29">
        <v>0</v>
      </c>
      <c r="U90" s="29">
        <v>0</v>
      </c>
      <c r="V90" s="29">
        <v>0</v>
      </c>
      <c r="W90" s="29">
        <v>0</v>
      </c>
      <c r="X90" s="29">
        <v>0</v>
      </c>
      <c r="Y90" s="29">
        <v>0</v>
      </c>
      <c r="Z90" s="43">
        <v>0.49</v>
      </c>
      <c r="AA90" s="29">
        <v>0</v>
      </c>
      <c r="AB90" s="29">
        <v>0</v>
      </c>
      <c r="AC90" s="29">
        <v>0</v>
      </c>
      <c r="AD90" s="29">
        <v>0</v>
      </c>
      <c r="AE90" s="29">
        <v>0</v>
      </c>
      <c r="AF90" s="29">
        <v>0</v>
      </c>
      <c r="AG90" s="29">
        <f t="shared" si="30"/>
        <v>0.49</v>
      </c>
      <c r="AH90" s="29">
        <f t="shared" si="38"/>
        <v>0</v>
      </c>
      <c r="AI90" s="29">
        <f t="shared" si="39"/>
        <v>0</v>
      </c>
      <c r="AJ90" s="29">
        <f t="shared" si="39"/>
        <v>0</v>
      </c>
      <c r="AK90" s="29">
        <f t="shared" si="37"/>
        <v>0</v>
      </c>
      <c r="AL90" s="29">
        <f t="shared" si="31"/>
        <v>0</v>
      </c>
    </row>
    <row r="91" spans="1:38" ht="27.75" customHeight="1" x14ac:dyDescent="0.25">
      <c r="A91" s="4" t="s">
        <v>145</v>
      </c>
      <c r="B91" s="25" t="s">
        <v>189</v>
      </c>
      <c r="C91" s="12" t="s">
        <v>210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0</v>
      </c>
      <c r="L91" s="29">
        <v>0</v>
      </c>
      <c r="M91" s="29">
        <v>0</v>
      </c>
      <c r="N91" s="29">
        <v>0</v>
      </c>
      <c r="O91" s="29">
        <v>0</v>
      </c>
      <c r="P91" s="29">
        <v>0</v>
      </c>
      <c r="Q91" s="29">
        <v>0</v>
      </c>
      <c r="R91" s="29">
        <v>0</v>
      </c>
      <c r="S91" s="29">
        <v>0</v>
      </c>
      <c r="T91" s="29">
        <v>0</v>
      </c>
      <c r="U91" s="29">
        <v>0</v>
      </c>
      <c r="V91" s="29">
        <v>0</v>
      </c>
      <c r="W91" s="29">
        <v>0</v>
      </c>
      <c r="X91" s="29">
        <v>0</v>
      </c>
      <c r="Y91" s="29">
        <v>0</v>
      </c>
      <c r="Z91" s="43">
        <v>1.728813559322034</v>
      </c>
      <c r="AA91" s="29">
        <v>0</v>
      </c>
      <c r="AB91" s="29">
        <v>0</v>
      </c>
      <c r="AC91" s="29">
        <v>0</v>
      </c>
      <c r="AD91" s="29">
        <v>0</v>
      </c>
      <c r="AE91" s="29">
        <v>0</v>
      </c>
      <c r="AF91" s="29">
        <v>0</v>
      </c>
      <c r="AG91" s="29">
        <f t="shared" si="30"/>
        <v>1.728813559322034</v>
      </c>
      <c r="AH91" s="29">
        <f t="shared" si="38"/>
        <v>0</v>
      </c>
      <c r="AI91" s="29">
        <f t="shared" si="39"/>
        <v>0</v>
      </c>
      <c r="AJ91" s="29">
        <f t="shared" si="39"/>
        <v>0</v>
      </c>
      <c r="AK91" s="29">
        <f t="shared" si="37"/>
        <v>0</v>
      </c>
      <c r="AL91" s="29">
        <f t="shared" si="31"/>
        <v>0</v>
      </c>
    </row>
    <row r="92" spans="1:38" ht="56.25" customHeight="1" x14ac:dyDescent="0.25">
      <c r="A92" s="4" t="s">
        <v>146</v>
      </c>
      <c r="B92" s="25" t="s">
        <v>190</v>
      </c>
      <c r="C92" s="12" t="s">
        <v>211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0</v>
      </c>
      <c r="L92" s="29">
        <v>0</v>
      </c>
      <c r="M92" s="29">
        <v>0</v>
      </c>
      <c r="N92" s="29">
        <v>0</v>
      </c>
      <c r="O92" s="29">
        <v>0</v>
      </c>
      <c r="P92" s="29">
        <v>0</v>
      </c>
      <c r="Q92" s="29">
        <v>0</v>
      </c>
      <c r="R92" s="29">
        <v>0</v>
      </c>
      <c r="S92" s="29">
        <v>0</v>
      </c>
      <c r="T92" s="29">
        <v>0</v>
      </c>
      <c r="U92" s="29">
        <v>0</v>
      </c>
      <c r="V92" s="29">
        <v>0</v>
      </c>
      <c r="W92" s="29">
        <v>0</v>
      </c>
      <c r="X92" s="29">
        <v>0</v>
      </c>
      <c r="Y92" s="29">
        <v>0</v>
      </c>
      <c r="Z92" s="43">
        <v>1.0338000000000001</v>
      </c>
      <c r="AA92" s="29">
        <v>0</v>
      </c>
      <c r="AB92" s="29">
        <v>0</v>
      </c>
      <c r="AC92" s="29">
        <v>0</v>
      </c>
      <c r="AD92" s="29">
        <v>0</v>
      </c>
      <c r="AE92" s="29">
        <v>0</v>
      </c>
      <c r="AF92" s="29">
        <v>0</v>
      </c>
      <c r="AG92" s="29">
        <f t="shared" si="30"/>
        <v>1.0338000000000001</v>
      </c>
      <c r="AH92" s="29">
        <f t="shared" si="38"/>
        <v>0</v>
      </c>
      <c r="AI92" s="29">
        <f t="shared" si="39"/>
        <v>0</v>
      </c>
      <c r="AJ92" s="29">
        <f t="shared" si="39"/>
        <v>0</v>
      </c>
      <c r="AK92" s="29">
        <f t="shared" si="37"/>
        <v>0</v>
      </c>
      <c r="AL92" s="29">
        <f t="shared" si="31"/>
        <v>0</v>
      </c>
    </row>
    <row r="93" spans="1:38" ht="30.75" customHeight="1" x14ac:dyDescent="0.25">
      <c r="A93" s="4" t="s">
        <v>147</v>
      </c>
      <c r="B93" s="25" t="s">
        <v>191</v>
      </c>
      <c r="C93" s="12" t="s">
        <v>216</v>
      </c>
      <c r="D93" s="29">
        <v>0</v>
      </c>
      <c r="E93" s="29">
        <v>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29">
        <v>0</v>
      </c>
      <c r="L93" s="29">
        <v>0</v>
      </c>
      <c r="M93" s="29">
        <v>0</v>
      </c>
      <c r="N93" s="29">
        <v>0</v>
      </c>
      <c r="O93" s="29">
        <v>0</v>
      </c>
      <c r="P93" s="29">
        <v>0</v>
      </c>
      <c r="Q93" s="29">
        <v>0</v>
      </c>
      <c r="R93" s="29">
        <v>0</v>
      </c>
      <c r="S93" s="29">
        <v>0</v>
      </c>
      <c r="T93" s="29">
        <v>0</v>
      </c>
      <c r="U93" s="29">
        <v>0</v>
      </c>
      <c r="V93" s="29">
        <v>0</v>
      </c>
      <c r="W93" s="29">
        <v>0</v>
      </c>
      <c r="X93" s="29">
        <v>0</v>
      </c>
      <c r="Y93" s="29">
        <v>0</v>
      </c>
      <c r="Z93" s="29">
        <v>0</v>
      </c>
      <c r="AA93" s="29">
        <v>0</v>
      </c>
      <c r="AB93" s="29">
        <v>0</v>
      </c>
      <c r="AC93" s="29">
        <v>0</v>
      </c>
      <c r="AD93" s="29">
        <v>0</v>
      </c>
      <c r="AE93" s="29">
        <v>0</v>
      </c>
      <c r="AF93" s="29">
        <v>0</v>
      </c>
      <c r="AG93" s="29">
        <f t="shared" si="30"/>
        <v>0</v>
      </c>
      <c r="AH93" s="29">
        <f t="shared" si="38"/>
        <v>0</v>
      </c>
      <c r="AI93" s="29">
        <f t="shared" si="39"/>
        <v>0</v>
      </c>
      <c r="AJ93" s="29">
        <f t="shared" si="39"/>
        <v>0</v>
      </c>
      <c r="AK93" s="29">
        <f t="shared" si="37"/>
        <v>0</v>
      </c>
      <c r="AL93" s="29">
        <f t="shared" si="31"/>
        <v>0</v>
      </c>
    </row>
  </sheetData>
  <mergeCells count="22">
    <mergeCell ref="A14:AL14"/>
    <mergeCell ref="A15:A18"/>
    <mergeCell ref="B15:B18"/>
    <mergeCell ref="C15:C18"/>
    <mergeCell ref="E17:J17"/>
    <mergeCell ref="L17:Q17"/>
    <mergeCell ref="S17:X17"/>
    <mergeCell ref="Z17:AE17"/>
    <mergeCell ref="AG17:AL17"/>
    <mergeCell ref="D16:J16"/>
    <mergeCell ref="K16:Q16"/>
    <mergeCell ref="R16:X16"/>
    <mergeCell ref="Y16:AE16"/>
    <mergeCell ref="AF16:AL16"/>
    <mergeCell ref="D15:AL15"/>
    <mergeCell ref="A12:AL12"/>
    <mergeCell ref="A13:AL13"/>
    <mergeCell ref="A5:AL5"/>
    <mergeCell ref="A10:AL10"/>
    <mergeCell ref="A4:AL4"/>
    <mergeCell ref="A7:AL7"/>
    <mergeCell ref="A8:AL8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Гришина Татьяна Юрьевна</cp:lastModifiedBy>
  <cp:lastPrinted>2016-05-12T07:53:58Z</cp:lastPrinted>
  <dcterms:created xsi:type="dcterms:W3CDTF">2009-07-27T10:10:26Z</dcterms:created>
  <dcterms:modified xsi:type="dcterms:W3CDTF">2018-02-24T07:02:17Z</dcterms:modified>
</cp:coreProperties>
</file>